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elbourne\Documents\"/>
    </mc:Choice>
  </mc:AlternateContent>
  <bookViews>
    <workbookView xWindow="0" yWindow="0" windowWidth="23040" windowHeight="9192"/>
  </bookViews>
  <sheets>
    <sheet name="EAST" sheetId="3" r:id="rId1"/>
    <sheet name="CENTRAL" sheetId="2" r:id="rId2"/>
    <sheet name="WEST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4" l="1"/>
  <c r="G59" i="4"/>
  <c r="G29" i="4"/>
  <c r="G2" i="4"/>
  <c r="E25" i="4"/>
  <c r="E55" i="4"/>
  <c r="E82" i="4"/>
  <c r="E111" i="4"/>
  <c r="U43" i="4"/>
  <c r="U42" i="4"/>
  <c r="U41" i="4"/>
  <c r="U40" i="4"/>
  <c r="U39" i="4"/>
  <c r="U38" i="4"/>
  <c r="U37" i="4"/>
  <c r="U13" i="4"/>
  <c r="U12" i="4"/>
  <c r="U11" i="4"/>
  <c r="U10" i="4"/>
  <c r="U70" i="4"/>
  <c r="U69" i="4"/>
  <c r="U68" i="4"/>
  <c r="U67" i="4"/>
  <c r="U99" i="4"/>
  <c r="U98" i="4"/>
  <c r="U97" i="4"/>
  <c r="U96" i="4"/>
  <c r="U95" i="4"/>
  <c r="U94" i="4"/>
  <c r="E110" i="4"/>
  <c r="E107" i="4"/>
  <c r="E106" i="4"/>
  <c r="E105" i="4"/>
  <c r="E104" i="4"/>
  <c r="E54" i="4"/>
  <c r="E51" i="4"/>
  <c r="E50" i="4"/>
  <c r="E49" i="4"/>
  <c r="E48" i="4"/>
  <c r="G2" i="2"/>
  <c r="E28" i="2"/>
  <c r="U16" i="2"/>
  <c r="U15" i="2"/>
  <c r="U14" i="2"/>
  <c r="U13" i="2"/>
  <c r="U12" i="2"/>
  <c r="U11" i="2"/>
  <c r="U10" i="2"/>
  <c r="G63" i="2"/>
  <c r="U47" i="2"/>
  <c r="U46" i="2"/>
  <c r="U45" i="2"/>
  <c r="U44" i="2"/>
  <c r="U43" i="2"/>
  <c r="U42" i="2"/>
  <c r="U41" i="2"/>
  <c r="U40" i="2"/>
  <c r="E58" i="2"/>
  <c r="E59" i="2" s="1"/>
  <c r="G32" i="2" s="1"/>
  <c r="E55" i="2"/>
  <c r="E54" i="2"/>
  <c r="E53" i="2"/>
  <c r="E52" i="2"/>
  <c r="E88" i="2"/>
  <c r="E87" i="2"/>
  <c r="E84" i="2"/>
  <c r="E83" i="2"/>
  <c r="E82" i="2"/>
  <c r="E81" i="2"/>
  <c r="U76" i="2"/>
  <c r="U75" i="2"/>
  <c r="U74" i="2"/>
  <c r="U73" i="2"/>
  <c r="U72" i="2"/>
  <c r="U71" i="2"/>
  <c r="E145" i="2"/>
  <c r="G92" i="2"/>
  <c r="E116" i="2"/>
  <c r="U104" i="2"/>
  <c r="U103" i="2"/>
  <c r="U102" i="2"/>
  <c r="U101" i="2"/>
  <c r="U100" i="2"/>
  <c r="E115" i="2"/>
  <c r="E112" i="2"/>
  <c r="E111" i="2"/>
  <c r="E110" i="2"/>
  <c r="E109" i="2"/>
  <c r="E142" i="2"/>
  <c r="E141" i="2"/>
  <c r="E140" i="2"/>
  <c r="E139" i="2"/>
  <c r="U134" i="2"/>
  <c r="U133" i="2"/>
  <c r="U132" i="2"/>
  <c r="U131" i="2"/>
  <c r="U130" i="2"/>
  <c r="U129" i="2"/>
  <c r="U128" i="2"/>
  <c r="E146" i="2" l="1"/>
  <c r="G120" i="2" s="1"/>
  <c r="G2" i="3"/>
  <c r="E39" i="3"/>
  <c r="U53" i="3"/>
  <c r="G43" i="3" s="1"/>
  <c r="U52" i="3"/>
  <c r="U51" i="3"/>
  <c r="E64" i="3"/>
  <c r="E92" i="3"/>
  <c r="E65" i="3"/>
  <c r="E93" i="3"/>
  <c r="G69" i="3" s="1"/>
  <c r="E89" i="3"/>
  <c r="E88" i="3"/>
  <c r="E87" i="3"/>
  <c r="E86" i="3"/>
  <c r="E61" i="3"/>
  <c r="E60" i="3"/>
  <c r="E59" i="3"/>
  <c r="E58" i="3"/>
  <c r="U81" i="3"/>
  <c r="U80" i="3"/>
  <c r="U79" i="3"/>
  <c r="U78" i="3"/>
  <c r="U77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C89" i="4" l="1"/>
  <c r="C5" i="4"/>
  <c r="C32" i="4"/>
  <c r="C62" i="4"/>
  <c r="E81" i="4"/>
  <c r="E78" i="4"/>
  <c r="E77" i="4"/>
  <c r="E76" i="4"/>
  <c r="E75" i="4"/>
  <c r="E24" i="4" l="1"/>
  <c r="E21" i="4"/>
  <c r="E20" i="4"/>
  <c r="E19" i="4"/>
  <c r="E18" i="4"/>
  <c r="C123" i="2"/>
  <c r="C95" i="2"/>
  <c r="C66" i="2" l="1"/>
  <c r="C35" i="2"/>
  <c r="E27" i="2"/>
  <c r="E24" i="2"/>
  <c r="E23" i="2"/>
  <c r="E22" i="2"/>
  <c r="E21" i="2"/>
  <c r="C5" i="2"/>
  <c r="E38" i="3"/>
  <c r="E35" i="3"/>
  <c r="E34" i="3"/>
  <c r="E33" i="3"/>
  <c r="E32" i="3"/>
  <c r="C5" i="3"/>
  <c r="C72" i="3"/>
  <c r="C46" i="3"/>
</calcChain>
</file>

<file path=xl/sharedStrings.xml><?xml version="1.0" encoding="utf-8"?>
<sst xmlns="http://schemas.openxmlformats.org/spreadsheetml/2006/main" count="596" uniqueCount="124">
  <si>
    <t xml:space="preserve">Work Package </t>
  </si>
  <si>
    <t>Parish</t>
  </si>
  <si>
    <t>Year</t>
  </si>
  <si>
    <t xml:space="preserve">Line Section </t>
  </si>
  <si>
    <t xml:space="preserve">Light Bushing </t>
  </si>
  <si>
    <t xml:space="preserve">Medium Bushing </t>
  </si>
  <si>
    <t xml:space="preserve">Heavy Bushing </t>
  </si>
  <si>
    <t xml:space="preserve">Woodland Bushing </t>
  </si>
  <si>
    <t>Kingston and St. Andrew</t>
  </si>
  <si>
    <t>Duhaney/Hunts Bay 69kV</t>
  </si>
  <si>
    <t>Duhaney/Constant Spring 69kV</t>
  </si>
  <si>
    <t>Duhaney/PAJ 69kV</t>
  </si>
  <si>
    <t>Duhaney/Washington Blvd 69kV</t>
  </si>
  <si>
    <t>Greenwich Road/Rockfort 69kV</t>
  </si>
  <si>
    <t xml:space="preserve">Hope/Cane River 69kV </t>
  </si>
  <si>
    <t>Hunts Bay/Greenwich Road 69kV</t>
  </si>
  <si>
    <t>Hunts Bay/Rockfort 69kV</t>
  </si>
  <si>
    <t>Hunt Bay/West Kingston 69kV</t>
  </si>
  <si>
    <t>Hunts Bay/PAJ 69kV</t>
  </si>
  <si>
    <t>Rockfort/Cane River 69kV</t>
  </si>
  <si>
    <t>Rockfort/Cement Company 69kV</t>
  </si>
  <si>
    <t xml:space="preserve">Rockfort/UPC 69kV </t>
  </si>
  <si>
    <t>Three Miles/Hunts Bay 69kV</t>
  </si>
  <si>
    <t>Washington Boulevard/Three Miles 69kV</t>
  </si>
  <si>
    <t>West Kings House/Hope 69kV</t>
  </si>
  <si>
    <t>West Kings House/Up Park Camp 69kV</t>
  </si>
  <si>
    <t>Washington Boulevard/West King House 69kV</t>
  </si>
  <si>
    <t>Effective Length/km</t>
  </si>
  <si>
    <t>Portland and St. Thomas</t>
  </si>
  <si>
    <t>Port Antonio/Annotto Bay 69kV</t>
  </si>
  <si>
    <t>Cane River/Goodyear 69kV</t>
  </si>
  <si>
    <t>Goodyear/Lyssons 69kV</t>
  </si>
  <si>
    <t xml:space="preserve">St.Mary </t>
  </si>
  <si>
    <t xml:space="preserve">Bellevue/Blackstonedge 69kV </t>
  </si>
  <si>
    <t>Bellevue/Oracabessa 69KV</t>
  </si>
  <si>
    <t>Highgate/Annotto Bay 69kV</t>
  </si>
  <si>
    <t>Highgate/Blackstonedge 69kV</t>
  </si>
  <si>
    <t xml:space="preserve">Oracabessa/Annotto Bay 69kV </t>
  </si>
  <si>
    <t xml:space="preserve">Bushing Truck </t>
  </si>
  <si>
    <t xml:space="preserve">Chipper Unit </t>
  </si>
  <si>
    <t xml:space="preserve">Hualuage </t>
  </si>
  <si>
    <t>Bucket Truck</t>
  </si>
  <si>
    <t>Effective Length (km)</t>
  </si>
  <si>
    <t>Half-width Rate ($/km)</t>
  </si>
  <si>
    <t>Full-width Rate ($/km)</t>
  </si>
  <si>
    <t xml:space="preserve">Quantity </t>
  </si>
  <si>
    <t>Total Length (km)</t>
  </si>
  <si>
    <t>Total</t>
  </si>
  <si>
    <t>Flat Rate/Day</t>
  </si>
  <si>
    <t>Fee/Trip</t>
  </si>
  <si>
    <t>Transportation and Disposal</t>
  </si>
  <si>
    <t xml:space="preserve">Projected Quantity </t>
  </si>
  <si>
    <t>St.Catherine</t>
  </si>
  <si>
    <t>Old Harbour/Duhaney 138kV</t>
  </si>
  <si>
    <t>Duhaney/Tredegar 138kV</t>
  </si>
  <si>
    <t>Old Harbour/Tredegar 138kV</t>
  </si>
  <si>
    <t>Old Harbour/Parnassus 138kV</t>
  </si>
  <si>
    <t xml:space="preserve">Parnassus/NFE 138kV </t>
  </si>
  <si>
    <t xml:space="preserve">Old Habour/ NFE 138kV </t>
  </si>
  <si>
    <t>St. Catherine</t>
  </si>
  <si>
    <t>Sunnyside/Blackstonedge 69kV</t>
  </si>
  <si>
    <t>Sunnyside/Windalco (Alcan) 69kV</t>
  </si>
  <si>
    <t>Michelton Halt/Sunnyside 69kV</t>
  </si>
  <si>
    <t>Tredegar/Bellevue 138kV</t>
  </si>
  <si>
    <t>Tredegar/Michelton Halt 69kV</t>
  </si>
  <si>
    <t>Old Harbour/Monymusk 69kV</t>
  </si>
  <si>
    <t>Old Harbour/Rhodens Pen 69kV</t>
  </si>
  <si>
    <t>Tredegar/Rhodens Pen 69kV</t>
  </si>
  <si>
    <t>Bushy Park - Jamaica Broilers 69kV</t>
  </si>
  <si>
    <t xml:space="preserve">Duhaney/Naggo Head 69kV </t>
  </si>
  <si>
    <t>Duhaney/New Twickenham 69KV</t>
  </si>
  <si>
    <t xml:space="preserve">New Twickenham/Tredegar 69kV </t>
  </si>
  <si>
    <t>Dump Fee (Contingent of NSWA Receipt)</t>
  </si>
  <si>
    <t xml:space="preserve">Clarendon </t>
  </si>
  <si>
    <t xml:space="preserve">Parnassus/Spur Tree 138kV </t>
  </si>
  <si>
    <t xml:space="preserve">Parnassus/Content 138kV </t>
  </si>
  <si>
    <t>Content/Kendal 138kV</t>
  </si>
  <si>
    <t>Parnassus/Halse Hall 69kV</t>
  </si>
  <si>
    <t>Parnassus/Monymusk 69kV</t>
  </si>
  <si>
    <t>Parnassus/May Pen 69kV</t>
  </si>
  <si>
    <t xml:space="preserve">Parnassus/Porus 69kV </t>
  </si>
  <si>
    <t>Toll Gate/Jamalco 69kV</t>
  </si>
  <si>
    <t xml:space="preserve">Manchester </t>
  </si>
  <si>
    <t>Spur Tree/Wigton I&amp;II 69KV</t>
  </si>
  <si>
    <t>Spur Tree/Wigton III 69KV</t>
  </si>
  <si>
    <t>Spur Tree/BMR 69KV</t>
  </si>
  <si>
    <t>Spur Tree/Maggotty 69kV</t>
  </si>
  <si>
    <t>Spur Tree/Kendal 69kV</t>
  </si>
  <si>
    <t>Spur Tree/Kendal 138kV</t>
  </si>
  <si>
    <t xml:space="preserve">Porus/Spur Tree 69kV </t>
  </si>
  <si>
    <t xml:space="preserve">Westmoreland </t>
  </si>
  <si>
    <t>Bogue/Paradise 69kV</t>
  </si>
  <si>
    <t>Paradise/Paradise Park 69KV</t>
  </si>
  <si>
    <t>Paradise Park/Orange Bay 69kV</t>
  </si>
  <si>
    <t>Paradise/Maggotty 69kV</t>
  </si>
  <si>
    <t>St Ann</t>
  </si>
  <si>
    <t>Bellevue/Duncans 138kV</t>
  </si>
  <si>
    <t>Bellevue/UWR 69kV</t>
  </si>
  <si>
    <t>Cardiff Hall/Roaring River 69kV</t>
  </si>
  <si>
    <t>LWR/Ocho Rios 69kV</t>
  </si>
  <si>
    <t>Rio Bueno/Cardiff Hall 69kV</t>
  </si>
  <si>
    <t>Roaring River/Ocho Rios 69kV</t>
  </si>
  <si>
    <t>UWR/LWR 69kV</t>
  </si>
  <si>
    <t>Trelawny</t>
  </si>
  <si>
    <t>Kendal/Duncans 138kV</t>
  </si>
  <si>
    <t>Duncans/Rio Bueno 69kV</t>
  </si>
  <si>
    <t>Greenwood/Martha Brae 69kV</t>
  </si>
  <si>
    <t>Martha Brae/Duncans 69kV</t>
  </si>
  <si>
    <t xml:space="preserve">Bogue/Duncans 138kV </t>
  </si>
  <si>
    <t>Bogue/Queen Dr L1 69kV</t>
  </si>
  <si>
    <t>Bogue/Queen Dr L2 69kV</t>
  </si>
  <si>
    <t>Queens Drive/Rose Hall 69kV</t>
  </si>
  <si>
    <t>Rose Hall/Greenwood 69kV</t>
  </si>
  <si>
    <t>St. James and Hanover</t>
  </si>
  <si>
    <t xml:space="preserve">Bogue/Orange Bay 69kV </t>
  </si>
  <si>
    <t>ROW Width (ft)</t>
  </si>
  <si>
    <t>Quantity (km)</t>
  </si>
  <si>
    <t xml:space="preserve">Total Cost </t>
  </si>
  <si>
    <t xml:space="preserve">Total </t>
  </si>
  <si>
    <t>Total Cost</t>
  </si>
  <si>
    <t xml:space="preserve">Work Package Total </t>
  </si>
  <si>
    <t xml:space="preserve">Work Package Total  </t>
  </si>
  <si>
    <t>Work Package Total</t>
  </si>
  <si>
    <t xml:space="preserve">Haulage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</si>
</sst>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4" borderId="10" xfId="0" applyFill="1" applyBorder="1"/>
    <xf numFmtId="0" fontId="0" fillId="4" borderId="23" xfId="0" applyFill="1" applyBorder="1"/>
    <xf numFmtId="0" fontId="1" fillId="0" borderId="25" xfId="0" applyFont="1" applyBorder="1"/>
    <xf numFmtId="0" fontId="1" fillId="0" borderId="15" xfId="0" applyFont="1" applyBorder="1"/>
    <xf numFmtId="0" fontId="1" fillId="0" borderId="26" xfId="0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11" xfId="0" applyFont="1" applyBorder="1"/>
    <xf numFmtId="0" fontId="1" fillId="4" borderId="25" xfId="0" applyFont="1" applyFill="1" applyBorder="1"/>
    <xf numFmtId="0" fontId="1" fillId="4" borderId="26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0" fillId="4" borderId="11" xfId="0" applyFill="1" applyBorder="1"/>
    <xf numFmtId="0" fontId="0" fillId="4" borderId="24" xfId="0" applyFill="1" applyBorder="1"/>
    <xf numFmtId="0" fontId="1" fillId="5" borderId="25" xfId="0" applyFont="1" applyFill="1" applyBorder="1"/>
    <xf numFmtId="0" fontId="1" fillId="5" borderId="26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23" xfId="0" applyFill="1" applyBorder="1"/>
    <xf numFmtId="0" fontId="0" fillId="5" borderId="24" xfId="0" applyFill="1" applyBorder="1"/>
    <xf numFmtId="0" fontId="0" fillId="4" borderId="9" xfId="0" applyFill="1" applyBorder="1"/>
    <xf numFmtId="0" fontId="1" fillId="4" borderId="9" xfId="0" applyFont="1" applyFill="1" applyBorder="1"/>
    <xf numFmtId="0" fontId="0" fillId="4" borderId="1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2" xfId="0" applyFill="1" applyBorder="1"/>
    <xf numFmtId="0" fontId="0" fillId="5" borderId="3" xfId="0" applyFill="1" applyBorder="1"/>
    <xf numFmtId="0" fontId="1" fillId="5" borderId="4" xfId="0" applyFont="1" applyFill="1" applyBorder="1"/>
    <xf numFmtId="0" fontId="1" fillId="5" borderId="0" xfId="0" applyFont="1" applyFill="1" applyBorder="1"/>
    <xf numFmtId="0" fontId="0" fillId="5" borderId="0" xfId="0" applyFill="1" applyBorder="1"/>
    <xf numFmtId="0" fontId="0" fillId="5" borderId="5" xfId="0" applyFill="1" applyBorder="1"/>
    <xf numFmtId="0" fontId="1" fillId="5" borderId="6" xfId="0" applyFont="1" applyFill="1" applyBorder="1"/>
    <xf numFmtId="0" fontId="1" fillId="5" borderId="7" xfId="0" applyFont="1" applyFill="1" applyBorder="1"/>
    <xf numFmtId="0" fontId="0" fillId="5" borderId="7" xfId="0" applyFill="1" applyBorder="1"/>
    <xf numFmtId="0" fontId="0" fillId="5" borderId="8" xfId="0" applyFill="1" applyBorder="1"/>
    <xf numFmtId="0" fontId="1" fillId="5" borderId="15" xfId="0" applyFont="1" applyFill="1" applyBorder="1"/>
    <xf numFmtId="0" fontId="1" fillId="5" borderId="9" xfId="0" applyFont="1" applyFill="1" applyBorder="1"/>
    <xf numFmtId="0" fontId="0" fillId="5" borderId="9" xfId="0" applyFill="1" applyBorder="1"/>
    <xf numFmtId="0" fontId="0" fillId="5" borderId="19" xfId="0" applyFill="1" applyBorder="1"/>
    <xf numFmtId="0" fontId="0" fillId="5" borderId="12" xfId="0" applyFill="1" applyBorder="1"/>
    <xf numFmtId="0" fontId="1" fillId="0" borderId="19" xfId="0" applyFont="1" applyBorder="1"/>
    <xf numFmtId="0" fontId="0" fillId="5" borderId="23" xfId="0" applyFont="1" applyFill="1" applyBorder="1"/>
    <xf numFmtId="0" fontId="1" fillId="5" borderId="16" xfId="0" applyFont="1" applyFill="1" applyBorder="1"/>
    <xf numFmtId="0" fontId="1" fillId="4" borderId="17" xfId="0" applyFont="1" applyFill="1" applyBorder="1"/>
    <xf numFmtId="0" fontId="1" fillId="0" borderId="17" xfId="0" applyFont="1" applyBorder="1"/>
    <xf numFmtId="0" fontId="1" fillId="4" borderId="18" xfId="0" applyFont="1" applyFill="1" applyBorder="1"/>
    <xf numFmtId="0" fontId="0" fillId="4" borderId="14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0" xfId="0" applyFill="1" applyBorder="1"/>
    <xf numFmtId="0" fontId="0" fillId="7" borderId="5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10" xfId="0" applyFill="1" applyBorder="1"/>
    <xf numFmtId="0" fontId="0" fillId="7" borderId="9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4" xfId="0" applyFill="1" applyBorder="1"/>
    <xf numFmtId="0" fontId="1" fillId="7" borderId="10" xfId="0" applyFont="1" applyFill="1" applyBorder="1"/>
    <xf numFmtId="0" fontId="0" fillId="7" borderId="23" xfId="0" applyFont="1" applyFill="1" applyBorder="1"/>
    <xf numFmtId="0" fontId="1" fillId="4" borderId="20" xfId="0" applyFont="1" applyFill="1" applyBorder="1"/>
    <xf numFmtId="0" fontId="0" fillId="4" borderId="21" xfId="0" applyFill="1" applyBorder="1"/>
    <xf numFmtId="0" fontId="1" fillId="4" borderId="21" xfId="0" applyFont="1" applyFill="1" applyBorder="1"/>
    <xf numFmtId="0" fontId="1" fillId="4" borderId="22" xfId="0" applyFont="1" applyFill="1" applyBorder="1"/>
    <xf numFmtId="0" fontId="0" fillId="4" borderId="30" xfId="0" applyFill="1" applyBorder="1"/>
    <xf numFmtId="0" fontId="1" fillId="5" borderId="31" xfId="0" applyFont="1" applyFill="1" applyBorder="1"/>
    <xf numFmtId="0" fontId="0" fillId="5" borderId="32" xfId="0" applyFill="1" applyBorder="1"/>
    <xf numFmtId="0" fontId="1" fillId="5" borderId="32" xfId="0" applyFont="1" applyFill="1" applyBorder="1"/>
    <xf numFmtId="0" fontId="0" fillId="5" borderId="33" xfId="0" applyFont="1" applyFill="1" applyBorder="1"/>
    <xf numFmtId="0" fontId="0" fillId="5" borderId="34" xfId="0" applyFill="1" applyBorder="1"/>
    <xf numFmtId="0" fontId="0" fillId="6" borderId="21" xfId="0" applyFill="1" applyBorder="1"/>
    <xf numFmtId="0" fontId="0" fillId="6" borderId="9" xfId="0" applyFill="1" applyBorder="1"/>
    <xf numFmtId="0" fontId="0" fillId="6" borderId="22" xfId="0" applyFill="1" applyBorder="1"/>
    <xf numFmtId="0" fontId="0" fillId="6" borderId="19" xfId="0" applyFill="1" applyBorder="1"/>
    <xf numFmtId="0" fontId="1" fillId="7" borderId="1" xfId="0" applyFont="1" applyFill="1" applyBorder="1"/>
    <xf numFmtId="0" fontId="1" fillId="7" borderId="2" xfId="0" applyFont="1" applyFill="1" applyBorder="1"/>
    <xf numFmtId="0" fontId="1" fillId="7" borderId="4" xfId="0" applyFont="1" applyFill="1" applyBorder="1"/>
    <xf numFmtId="0" fontId="1" fillId="7" borderId="0" xfId="0" applyFont="1" applyFill="1" applyBorder="1"/>
    <xf numFmtId="0" fontId="1" fillId="7" borderId="6" xfId="0" applyFont="1" applyFill="1" applyBorder="1"/>
    <xf numFmtId="0" fontId="1" fillId="7" borderId="7" xfId="0" applyFont="1" applyFill="1" applyBorder="1"/>
    <xf numFmtId="0" fontId="1" fillId="7" borderId="16" xfId="0" applyFont="1" applyFill="1" applyBorder="1"/>
    <xf numFmtId="0" fontId="1" fillId="7" borderId="17" xfId="0" applyFont="1" applyFill="1" applyBorder="1"/>
    <xf numFmtId="0" fontId="1" fillId="7" borderId="18" xfId="0" applyFont="1" applyFill="1" applyBorder="1"/>
    <xf numFmtId="0" fontId="1" fillId="6" borderId="15" xfId="0" applyFont="1" applyFill="1" applyBorder="1"/>
    <xf numFmtId="0" fontId="1" fillId="7" borderId="9" xfId="0" applyFont="1" applyFill="1" applyBorder="1"/>
    <xf numFmtId="0" fontId="1" fillId="7" borderId="11" xfId="0" applyFont="1" applyFill="1" applyBorder="1"/>
    <xf numFmtId="0" fontId="1" fillId="6" borderId="21" xfId="0" applyFont="1" applyFill="1" applyBorder="1"/>
    <xf numFmtId="0" fontId="1" fillId="6" borderId="9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6" borderId="17" xfId="0" applyFont="1" applyFill="1" applyBorder="1"/>
    <xf numFmtId="0" fontId="1" fillId="6" borderId="18" xfId="0" applyFont="1" applyFill="1" applyBorder="1"/>
    <xf numFmtId="0" fontId="0" fillId="6" borderId="11" xfId="0" applyFill="1" applyBorder="1"/>
    <xf numFmtId="0" fontId="1" fillId="6" borderId="11" xfId="0" applyFont="1" applyFill="1" applyBorder="1"/>
    <xf numFmtId="0" fontId="0" fillId="6" borderId="13" xfId="0" applyFill="1" applyBorder="1"/>
    <xf numFmtId="0" fontId="0" fillId="6" borderId="14" xfId="0" applyFill="1" applyBorder="1"/>
    <xf numFmtId="0" fontId="1" fillId="0" borderId="18" xfId="0" applyFont="1" applyBorder="1"/>
    <xf numFmtId="0" fontId="0" fillId="2" borderId="0" xfId="0" applyFill="1" applyBorder="1"/>
    <xf numFmtId="0" fontId="1" fillId="5" borderId="17" xfId="0" applyFont="1" applyFill="1" applyBorder="1"/>
    <xf numFmtId="0" fontId="0" fillId="5" borderId="13" xfId="0" applyFill="1" applyBorder="1"/>
    <xf numFmtId="0" fontId="0" fillId="4" borderId="19" xfId="0" applyFill="1" applyBorder="1"/>
    <xf numFmtId="0" fontId="0" fillId="7" borderId="23" xfId="0" applyFill="1" applyBorder="1"/>
    <xf numFmtId="0" fontId="0" fillId="7" borderId="19" xfId="0" applyFill="1" applyBorder="1"/>
    <xf numFmtId="0" fontId="0" fillId="7" borderId="24" xfId="0" applyFill="1" applyBorder="1"/>
    <xf numFmtId="0" fontId="0" fillId="4" borderId="22" xfId="0" applyFill="1" applyBorder="1"/>
    <xf numFmtId="0" fontId="1" fillId="5" borderId="18" xfId="0" applyFont="1" applyFill="1" applyBorder="1"/>
    <xf numFmtId="0" fontId="0" fillId="5" borderId="14" xfId="0" applyFill="1" applyBorder="1"/>
    <xf numFmtId="0" fontId="0" fillId="7" borderId="9" xfId="0" applyFont="1" applyFill="1" applyBorder="1"/>
    <xf numFmtId="0" fontId="0" fillId="7" borderId="11" xfId="0" applyFont="1" applyFill="1" applyBorder="1"/>
    <xf numFmtId="0" fontId="0" fillId="7" borderId="19" xfId="0" applyFont="1" applyFill="1" applyBorder="1"/>
    <xf numFmtId="0" fontId="0" fillId="7" borderId="24" xfId="0" applyFont="1" applyFill="1" applyBorder="1"/>
    <xf numFmtId="0" fontId="0" fillId="5" borderId="9" xfId="0" applyFont="1" applyFill="1" applyBorder="1"/>
    <xf numFmtId="0" fontId="0" fillId="5" borderId="11" xfId="0" applyFont="1" applyFill="1" applyBorder="1"/>
    <xf numFmtId="0" fontId="0" fillId="5" borderId="10" xfId="0" applyFont="1" applyFill="1" applyBorder="1"/>
    <xf numFmtId="0" fontId="0" fillId="7" borderId="10" xfId="0" applyFont="1" applyFill="1" applyBorder="1"/>
    <xf numFmtId="0" fontId="0" fillId="0" borderId="40" xfId="0" applyBorder="1"/>
    <xf numFmtId="0" fontId="1" fillId="0" borderId="40" xfId="0" applyFont="1" applyBorder="1"/>
    <xf numFmtId="0" fontId="0" fillId="0" borderId="42" xfId="0" applyBorder="1"/>
    <xf numFmtId="0" fontId="1" fillId="0" borderId="43" xfId="0" applyFont="1" applyBorder="1"/>
    <xf numFmtId="0" fontId="1" fillId="4" borderId="36" xfId="0" applyFont="1" applyFill="1" applyBorder="1"/>
    <xf numFmtId="0" fontId="1" fillId="4" borderId="37" xfId="0" applyFont="1" applyFill="1" applyBorder="1"/>
    <xf numFmtId="0" fontId="0" fillId="4" borderId="37" xfId="0" applyFill="1" applyBorder="1"/>
    <xf numFmtId="0" fontId="0" fillId="4" borderId="38" xfId="0" applyFill="1" applyBorder="1"/>
    <xf numFmtId="0" fontId="1" fillId="4" borderId="10" xfId="0" applyFont="1" applyFill="1" applyBorder="1" applyAlignment="1">
      <alignment wrapText="1"/>
    </xf>
    <xf numFmtId="0" fontId="1" fillId="4" borderId="11" xfId="0" applyFont="1" applyFill="1" applyBorder="1" applyAlignment="1">
      <alignment wrapText="1"/>
    </xf>
    <xf numFmtId="0" fontId="1" fillId="4" borderId="9" xfId="0" applyFont="1" applyFill="1" applyBorder="1" applyAlignment="1">
      <alignment wrapText="1"/>
    </xf>
    <xf numFmtId="0" fontId="1" fillId="0" borderId="37" xfId="0" applyFont="1" applyBorder="1"/>
    <xf numFmtId="0" fontId="0" fillId="0" borderId="37" xfId="0" applyBorder="1"/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41" xfId="0" applyBorder="1"/>
    <xf numFmtId="0" fontId="1" fillId="0" borderId="40" xfId="0" applyFont="1" applyBorder="1" applyAlignment="1">
      <alignment wrapText="1"/>
    </xf>
    <xf numFmtId="0" fontId="1" fillId="0" borderId="45" xfId="0" applyFont="1" applyBorder="1"/>
    <xf numFmtId="0" fontId="0" fillId="0" borderId="45" xfId="0" applyBorder="1"/>
    <xf numFmtId="0" fontId="1" fillId="0" borderId="16" xfId="0" applyFont="1" applyBorder="1"/>
    <xf numFmtId="0" fontId="0" fillId="0" borderId="12" xfId="0" applyBorder="1"/>
    <xf numFmtId="0" fontId="1" fillId="4" borderId="40" xfId="0" applyFont="1" applyFill="1" applyBorder="1" applyAlignment="1">
      <alignment wrapText="1"/>
    </xf>
    <xf numFmtId="0" fontId="1" fillId="4" borderId="39" xfId="0" applyFont="1" applyFill="1" applyBorder="1"/>
    <xf numFmtId="0" fontId="1" fillId="4" borderId="40" xfId="0" applyFont="1" applyFill="1" applyBorder="1"/>
    <xf numFmtId="0" fontId="0" fillId="4" borderId="40" xfId="0" applyFill="1" applyBorder="1"/>
    <xf numFmtId="0" fontId="0" fillId="4" borderId="41" xfId="0" applyFill="1" applyBorder="1"/>
    <xf numFmtId="0" fontId="1" fillId="5" borderId="32" xfId="0" applyFont="1" applyFill="1" applyBorder="1" applyAlignment="1">
      <alignment wrapText="1"/>
    </xf>
    <xf numFmtId="2" fontId="0" fillId="5" borderId="32" xfId="0" applyNumberFormat="1" applyFill="1" applyBorder="1"/>
    <xf numFmtId="0" fontId="1" fillId="5" borderId="45" xfId="0" applyFont="1" applyFill="1" applyBorder="1" applyAlignment="1">
      <alignment wrapText="1"/>
    </xf>
    <xf numFmtId="0" fontId="1" fillId="4" borderId="15" xfId="0" applyFont="1" applyFill="1" applyBorder="1"/>
    <xf numFmtId="0" fontId="1" fillId="4" borderId="16" xfId="0" applyFont="1" applyFill="1" applyBorder="1"/>
    <xf numFmtId="0" fontId="1" fillId="4" borderId="47" xfId="0" applyFont="1" applyFill="1" applyBorder="1"/>
    <xf numFmtId="0" fontId="0" fillId="4" borderId="12" xfId="0" applyFill="1" applyBorder="1"/>
    <xf numFmtId="0" fontId="1" fillId="4" borderId="43" xfId="0" applyFont="1" applyFill="1" applyBorder="1"/>
    <xf numFmtId="0" fontId="0" fillId="4" borderId="42" xfId="0" applyFill="1" applyBorder="1"/>
    <xf numFmtId="0" fontId="1" fillId="5" borderId="44" xfId="0" applyFont="1" applyFill="1" applyBorder="1"/>
    <xf numFmtId="0" fontId="0" fillId="5" borderId="45" xfId="0" applyFill="1" applyBorder="1"/>
    <xf numFmtId="0" fontId="0" fillId="5" borderId="48" xfId="0" applyFill="1" applyBorder="1"/>
    <xf numFmtId="0" fontId="1" fillId="5" borderId="23" xfId="0" applyFont="1" applyFill="1" applyBorder="1"/>
    <xf numFmtId="0" fontId="1" fillId="5" borderId="33" xfId="0" applyFont="1" applyFill="1" applyBorder="1"/>
    <xf numFmtId="0" fontId="0" fillId="6" borderId="24" xfId="0" applyFill="1" applyBorder="1"/>
    <xf numFmtId="0" fontId="1" fillId="7" borderId="23" xfId="0" applyFont="1" applyFill="1" applyBorder="1"/>
    <xf numFmtId="0" fontId="1" fillId="6" borderId="21" xfId="0" applyFont="1" applyFill="1" applyBorder="1" applyAlignment="1">
      <alignment wrapText="1"/>
    </xf>
    <xf numFmtId="0" fontId="1" fillId="6" borderId="9" xfId="0" applyFont="1" applyFill="1" applyBorder="1" applyAlignment="1">
      <alignment wrapText="1"/>
    </xf>
    <xf numFmtId="0" fontId="1" fillId="7" borderId="25" xfId="0" applyFont="1" applyFill="1" applyBorder="1"/>
    <xf numFmtId="0" fontId="1" fillId="6" borderId="26" xfId="0" applyFont="1" applyFill="1" applyBorder="1"/>
    <xf numFmtId="0" fontId="1" fillId="6" borderId="16" xfId="0" applyFont="1" applyFill="1" applyBorder="1"/>
    <xf numFmtId="0" fontId="1" fillId="6" borderId="35" xfId="0" applyFont="1" applyFill="1" applyBorder="1"/>
    <xf numFmtId="0" fontId="1" fillId="6" borderId="10" xfId="0" applyFont="1" applyFill="1" applyBorder="1" applyAlignment="1">
      <alignment wrapText="1"/>
    </xf>
    <xf numFmtId="0" fontId="1" fillId="6" borderId="11" xfId="0" applyFont="1" applyFill="1" applyBorder="1" applyAlignment="1">
      <alignment wrapText="1"/>
    </xf>
    <xf numFmtId="0" fontId="0" fillId="6" borderId="10" xfId="0" applyFill="1" applyBorder="1"/>
    <xf numFmtId="0" fontId="0" fillId="6" borderId="23" xfId="0" applyFill="1" applyBorder="1"/>
    <xf numFmtId="0" fontId="0" fillId="6" borderId="12" xfId="0" applyFill="1" applyBorder="1"/>
    <xf numFmtId="0" fontId="0" fillId="6" borderId="30" xfId="0" applyFill="1" applyBorder="1"/>
    <xf numFmtId="0" fontId="1" fillId="7" borderId="44" xfId="0" applyFont="1" applyFill="1" applyBorder="1"/>
    <xf numFmtId="0" fontId="1" fillId="7" borderId="45" xfId="0" applyFont="1" applyFill="1" applyBorder="1"/>
    <xf numFmtId="0" fontId="0" fillId="7" borderId="45" xfId="0" applyFill="1" applyBorder="1"/>
    <xf numFmtId="0" fontId="0" fillId="7" borderId="46" xfId="0" applyFill="1" applyBorder="1"/>
    <xf numFmtId="0" fontId="1" fillId="6" borderId="10" xfId="0" applyFont="1" applyFill="1" applyBorder="1"/>
    <xf numFmtId="0" fontId="1" fillId="7" borderId="31" xfId="0" applyFont="1" applyFill="1" applyBorder="1"/>
    <xf numFmtId="0" fontId="1" fillId="7" borderId="32" xfId="0" applyFont="1" applyFill="1" applyBorder="1"/>
    <xf numFmtId="0" fontId="0" fillId="7" borderId="32" xfId="0" applyFill="1" applyBorder="1"/>
    <xf numFmtId="0" fontId="0" fillId="7" borderId="33" xfId="0" applyFill="1" applyBorder="1"/>
    <xf numFmtId="0" fontId="0" fillId="7" borderId="34" xfId="0" applyFill="1" applyBorder="1"/>
    <xf numFmtId="0" fontId="0" fillId="0" borderId="48" xfId="0" applyBorder="1"/>
    <xf numFmtId="0" fontId="1" fillId="5" borderId="10" xfId="0" applyFont="1" applyFill="1" applyBorder="1" applyAlignment="1">
      <alignment wrapText="1"/>
    </xf>
    <xf numFmtId="0" fontId="1" fillId="5" borderId="9" xfId="0" applyFont="1" applyFill="1" applyBorder="1" applyAlignment="1">
      <alignment wrapText="1"/>
    </xf>
    <xf numFmtId="0" fontId="1" fillId="5" borderId="1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5" borderId="45" xfId="0" applyFont="1" applyFill="1" applyBorder="1"/>
    <xf numFmtId="0" fontId="0" fillId="5" borderId="46" xfId="0" applyFill="1" applyBorder="1"/>
    <xf numFmtId="0" fontId="1" fillId="5" borderId="49" xfId="0" applyFont="1" applyFill="1" applyBorder="1"/>
    <xf numFmtId="0" fontId="1" fillId="6" borderId="24" xfId="0" applyFont="1" applyFill="1" applyBorder="1"/>
    <xf numFmtId="0" fontId="1" fillId="4" borderId="24" xfId="0" applyFont="1" applyFill="1" applyBorder="1"/>
    <xf numFmtId="0" fontId="0" fillId="5" borderId="32" xfId="0" applyFont="1" applyFill="1" applyBorder="1"/>
    <xf numFmtId="0" fontId="1" fillId="5" borderId="2" xfId="0" applyNumberFormat="1" applyFont="1" applyFill="1" applyBorder="1"/>
    <xf numFmtId="0" fontId="0" fillId="0" borderId="38" xfId="0" applyBorder="1"/>
    <xf numFmtId="0" fontId="1" fillId="0" borderId="21" xfId="0" applyFont="1" applyBorder="1" applyAlignment="1">
      <alignment wrapText="1"/>
    </xf>
    <xf numFmtId="0" fontId="1" fillId="0" borderId="21" xfId="0" applyFont="1" applyBorder="1"/>
    <xf numFmtId="0" fontId="0" fillId="0" borderId="21" xfId="0" applyBorder="1"/>
    <xf numFmtId="0" fontId="1" fillId="0" borderId="35" xfId="0" applyFont="1" applyBorder="1"/>
    <xf numFmtId="0" fontId="1" fillId="5" borderId="50" xfId="0" applyFont="1" applyFill="1" applyBorder="1"/>
    <xf numFmtId="0" fontId="0" fillId="2" borderId="51" xfId="0" applyFill="1" applyBorder="1"/>
    <xf numFmtId="0" fontId="0" fillId="2" borderId="52" xfId="0" applyFill="1" applyBorder="1"/>
    <xf numFmtId="0" fontId="0" fillId="0" borderId="22" xfId="0" applyBorder="1"/>
    <xf numFmtId="0" fontId="1" fillId="7" borderId="50" xfId="0" applyFont="1" applyFill="1" applyBorder="1"/>
    <xf numFmtId="0" fontId="0" fillId="0" borderId="53" xfId="0" applyBorder="1"/>
    <xf numFmtId="0" fontId="0" fillId="7" borderId="3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5"/>
  <sheetViews>
    <sheetView tabSelected="1" zoomScaleNormal="100" workbookViewId="0">
      <selection activeCell="G34" sqref="G34"/>
    </sheetView>
  </sheetViews>
  <sheetFormatPr defaultRowHeight="14.4" x14ac:dyDescent="0.3"/>
  <cols>
    <col min="2" max="2" width="38.88671875" bestFit="1" customWidth="1"/>
    <col min="3" max="3" width="20.77734375" bestFit="1" customWidth="1"/>
    <col min="4" max="4" width="25.77734375" bestFit="1" customWidth="1"/>
    <col min="5" max="21" width="12.77734375" customWidth="1"/>
  </cols>
  <sheetData>
    <row r="1" spans="2:21" ht="15" thickBot="1" x14ac:dyDescent="0.35"/>
    <row r="2" spans="2:21" x14ac:dyDescent="0.3">
      <c r="B2" s="44" t="s">
        <v>0</v>
      </c>
      <c r="C2" s="45">
        <v>1</v>
      </c>
      <c r="D2" s="46"/>
      <c r="E2" s="45" t="s">
        <v>120</v>
      </c>
      <c r="F2" s="46"/>
      <c r="G2" s="214">
        <f>SUM(U10:U27)+E39</f>
        <v>0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2:21" x14ac:dyDescent="0.3">
      <c r="B3" s="48" t="s">
        <v>1</v>
      </c>
      <c r="C3" s="49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</row>
    <row r="4" spans="2:21" x14ac:dyDescent="0.3">
      <c r="B4" s="48" t="s">
        <v>2</v>
      </c>
      <c r="C4" s="49">
        <v>2025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1"/>
    </row>
    <row r="5" spans="2:21" ht="15" thickBot="1" x14ac:dyDescent="0.35">
      <c r="B5" s="52" t="s">
        <v>42</v>
      </c>
      <c r="C5" s="53">
        <f>SUM(C10:C28)</f>
        <v>114.05999999999999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5"/>
    </row>
    <row r="6" spans="2:21" ht="15" thickBot="1" x14ac:dyDescent="0.35">
      <c r="B6" s="110"/>
      <c r="C6" s="111"/>
      <c r="D6" s="111"/>
      <c r="E6" s="111"/>
      <c r="F6" s="111"/>
      <c r="G6" s="111"/>
      <c r="H6" s="111"/>
      <c r="I6" s="111"/>
      <c r="J6" s="120"/>
      <c r="K6" s="120"/>
      <c r="L6" s="111"/>
      <c r="M6" s="111"/>
      <c r="N6" s="120"/>
      <c r="O6" s="111"/>
      <c r="P6" s="111"/>
      <c r="Q6" s="120"/>
      <c r="R6" s="120"/>
      <c r="S6" s="120"/>
      <c r="T6" s="120"/>
      <c r="U6" s="112"/>
    </row>
    <row r="7" spans="2:21" x14ac:dyDescent="0.3">
      <c r="B7" s="30" t="s">
        <v>3</v>
      </c>
      <c r="C7" s="56" t="s">
        <v>46</v>
      </c>
      <c r="D7" s="31" t="s">
        <v>115</v>
      </c>
      <c r="E7" s="24" t="s">
        <v>4</v>
      </c>
      <c r="F7" s="64"/>
      <c r="G7" s="142"/>
      <c r="H7" s="25"/>
      <c r="I7" s="18" t="s">
        <v>5</v>
      </c>
      <c r="J7" s="22"/>
      <c r="K7" s="22"/>
      <c r="L7" s="20"/>
      <c r="M7" s="24" t="s">
        <v>6</v>
      </c>
      <c r="N7" s="39"/>
      <c r="O7" s="142"/>
      <c r="P7" s="161"/>
      <c r="Q7" s="158" t="s">
        <v>7</v>
      </c>
      <c r="R7" s="65"/>
      <c r="S7" s="65"/>
      <c r="T7" s="119"/>
      <c r="U7" s="87" t="s">
        <v>117</v>
      </c>
    </row>
    <row r="8" spans="2:21" ht="28.8" x14ac:dyDescent="0.3">
      <c r="B8" s="32"/>
      <c r="C8" s="57"/>
      <c r="D8" s="33"/>
      <c r="E8" s="146" t="s">
        <v>43</v>
      </c>
      <c r="F8" s="39" t="s">
        <v>116</v>
      </c>
      <c r="G8" s="147" t="s">
        <v>44</v>
      </c>
      <c r="H8" s="148" t="s">
        <v>116</v>
      </c>
      <c r="I8" s="151" t="s">
        <v>43</v>
      </c>
      <c r="J8" s="153" t="s">
        <v>116</v>
      </c>
      <c r="K8" s="152" t="s">
        <v>44</v>
      </c>
      <c r="L8" s="153" t="s">
        <v>116</v>
      </c>
      <c r="M8" s="146" t="s">
        <v>43</v>
      </c>
      <c r="N8" s="39" t="s">
        <v>116</v>
      </c>
      <c r="O8" s="147" t="s">
        <v>44</v>
      </c>
      <c r="P8" s="160" t="s">
        <v>116</v>
      </c>
      <c r="Q8" s="151" t="s">
        <v>43</v>
      </c>
      <c r="R8" s="153" t="s">
        <v>116</v>
      </c>
      <c r="S8" s="153" t="s">
        <v>44</v>
      </c>
      <c r="T8" s="152" t="s">
        <v>116</v>
      </c>
      <c r="U8" s="165"/>
    </row>
    <row r="9" spans="2:21" x14ac:dyDescent="0.3">
      <c r="B9" s="32"/>
      <c r="C9" s="57"/>
      <c r="D9" s="33"/>
      <c r="E9" s="26"/>
      <c r="F9" s="39"/>
      <c r="G9" s="143"/>
      <c r="H9" s="27"/>
      <c r="I9" s="21"/>
      <c r="J9" s="22"/>
      <c r="K9" s="22"/>
      <c r="L9" s="23"/>
      <c r="M9" s="26"/>
      <c r="N9" s="39"/>
      <c r="O9" s="143"/>
      <c r="P9" s="162"/>
      <c r="Q9" s="21"/>
      <c r="R9" s="22"/>
      <c r="S9" s="22"/>
      <c r="T9" s="23"/>
      <c r="U9" s="89"/>
    </row>
    <row r="10" spans="2:21" x14ac:dyDescent="0.3">
      <c r="B10" s="34" t="s">
        <v>9</v>
      </c>
      <c r="C10" s="58">
        <v>8.6999999999999993</v>
      </c>
      <c r="D10" s="35">
        <v>50</v>
      </c>
      <c r="E10" s="16"/>
      <c r="F10" s="38"/>
      <c r="G10" s="144"/>
      <c r="H10" s="28"/>
      <c r="I10" s="3"/>
      <c r="J10" s="2"/>
      <c r="K10" s="2"/>
      <c r="L10" s="4"/>
      <c r="M10" s="16"/>
      <c r="N10" s="38"/>
      <c r="O10" s="144"/>
      <c r="P10" s="163"/>
      <c r="Q10" s="3"/>
      <c r="R10" s="2"/>
      <c r="S10" s="2"/>
      <c r="T10" s="4"/>
      <c r="U10" s="166">
        <f>(E10*F10)+(G10*H10)+(I10*J10)+(K10*L10)+(M10*N10)+(O10*P10)+(Q10*R10)+(S10*T10)</f>
        <v>0</v>
      </c>
    </row>
    <row r="11" spans="2:21" x14ac:dyDescent="0.3">
      <c r="B11" s="34" t="s">
        <v>10</v>
      </c>
      <c r="C11" s="58">
        <v>14.7</v>
      </c>
      <c r="D11" s="35">
        <v>50</v>
      </c>
      <c r="E11" s="16"/>
      <c r="F11" s="38"/>
      <c r="G11" s="144"/>
      <c r="H11" s="28"/>
      <c r="I11" s="3"/>
      <c r="J11" s="2"/>
      <c r="K11" s="2"/>
      <c r="L11" s="4"/>
      <c r="M11" s="16"/>
      <c r="N11" s="38"/>
      <c r="O11" s="144"/>
      <c r="P11" s="163"/>
      <c r="Q11" s="3"/>
      <c r="R11" s="2"/>
      <c r="S11" s="2"/>
      <c r="T11" s="4"/>
      <c r="U11" s="166">
        <f t="shared" ref="U11:U27" si="0">(E11*F11)+(G11*H11)+(I11*J11)+(K11*L11)+(M11*N11)+(O11*P11)+(Q11*R11)+(S11*T11)</f>
        <v>0</v>
      </c>
    </row>
    <row r="12" spans="2:21" x14ac:dyDescent="0.3">
      <c r="B12" s="34" t="s">
        <v>11</v>
      </c>
      <c r="C12" s="58">
        <v>6.96</v>
      </c>
      <c r="D12" s="35">
        <v>50</v>
      </c>
      <c r="E12" s="16"/>
      <c r="F12" s="38"/>
      <c r="G12" s="144"/>
      <c r="H12" s="28"/>
      <c r="I12" s="3"/>
      <c r="J12" s="2"/>
      <c r="K12" s="2"/>
      <c r="L12" s="4"/>
      <c r="M12" s="16"/>
      <c r="N12" s="38"/>
      <c r="O12" s="144"/>
      <c r="P12" s="163"/>
      <c r="Q12" s="3"/>
      <c r="R12" s="2"/>
      <c r="S12" s="2"/>
      <c r="T12" s="4"/>
      <c r="U12" s="166">
        <f t="shared" si="0"/>
        <v>0</v>
      </c>
    </row>
    <row r="13" spans="2:21" x14ac:dyDescent="0.3">
      <c r="B13" s="34" t="s">
        <v>12</v>
      </c>
      <c r="C13" s="58">
        <v>5.5</v>
      </c>
      <c r="D13" s="35">
        <v>50</v>
      </c>
      <c r="E13" s="16"/>
      <c r="F13" s="38"/>
      <c r="G13" s="144"/>
      <c r="H13" s="28"/>
      <c r="I13" s="3"/>
      <c r="J13" s="2"/>
      <c r="K13" s="2"/>
      <c r="L13" s="4"/>
      <c r="M13" s="16"/>
      <c r="N13" s="38"/>
      <c r="O13" s="144"/>
      <c r="P13" s="163"/>
      <c r="Q13" s="3"/>
      <c r="R13" s="2"/>
      <c r="S13" s="2"/>
      <c r="T13" s="4"/>
      <c r="U13" s="166">
        <f t="shared" si="0"/>
        <v>0</v>
      </c>
    </row>
    <row r="14" spans="2:21" x14ac:dyDescent="0.3">
      <c r="B14" s="34" t="s">
        <v>13</v>
      </c>
      <c r="C14" s="58">
        <v>7.7</v>
      </c>
      <c r="D14" s="35">
        <v>50</v>
      </c>
      <c r="E14" s="16"/>
      <c r="F14" s="38"/>
      <c r="G14" s="144"/>
      <c r="H14" s="28"/>
      <c r="I14" s="3"/>
      <c r="J14" s="2"/>
      <c r="K14" s="2"/>
      <c r="L14" s="4"/>
      <c r="M14" s="16"/>
      <c r="N14" s="38"/>
      <c r="O14" s="144"/>
      <c r="P14" s="163"/>
      <c r="Q14" s="3"/>
      <c r="R14" s="2"/>
      <c r="S14" s="2"/>
      <c r="T14" s="4"/>
      <c r="U14" s="166">
        <f t="shared" si="0"/>
        <v>0</v>
      </c>
    </row>
    <row r="15" spans="2:21" x14ac:dyDescent="0.3">
      <c r="B15" s="34" t="s">
        <v>14</v>
      </c>
      <c r="C15" s="58">
        <v>13.5</v>
      </c>
      <c r="D15" s="35">
        <v>50</v>
      </c>
      <c r="E15" s="16"/>
      <c r="F15" s="38"/>
      <c r="G15" s="144"/>
      <c r="H15" s="28"/>
      <c r="I15" s="3"/>
      <c r="J15" s="2"/>
      <c r="K15" s="2"/>
      <c r="L15" s="4"/>
      <c r="M15" s="16"/>
      <c r="N15" s="38"/>
      <c r="O15" s="144"/>
      <c r="P15" s="163"/>
      <c r="Q15" s="3"/>
      <c r="R15" s="2"/>
      <c r="S15" s="2"/>
      <c r="T15" s="4"/>
      <c r="U15" s="166">
        <f t="shared" si="0"/>
        <v>0</v>
      </c>
    </row>
    <row r="16" spans="2:21" x14ac:dyDescent="0.3">
      <c r="B16" s="34" t="s">
        <v>15</v>
      </c>
      <c r="C16" s="58">
        <v>4</v>
      </c>
      <c r="D16" s="35">
        <v>50</v>
      </c>
      <c r="E16" s="16"/>
      <c r="F16" s="38"/>
      <c r="G16" s="144"/>
      <c r="H16" s="28"/>
      <c r="I16" s="3"/>
      <c r="J16" s="2"/>
      <c r="K16" s="2"/>
      <c r="L16" s="4"/>
      <c r="M16" s="16"/>
      <c r="N16" s="38"/>
      <c r="O16" s="144"/>
      <c r="P16" s="163"/>
      <c r="Q16" s="3"/>
      <c r="R16" s="2"/>
      <c r="S16" s="2"/>
      <c r="T16" s="4"/>
      <c r="U16" s="166">
        <f t="shared" si="0"/>
        <v>0</v>
      </c>
    </row>
    <row r="17" spans="2:21" x14ac:dyDescent="0.3">
      <c r="B17" s="34" t="s">
        <v>16</v>
      </c>
      <c r="C17" s="58">
        <v>7.3</v>
      </c>
      <c r="D17" s="35">
        <v>50</v>
      </c>
      <c r="E17" s="16"/>
      <c r="F17" s="38"/>
      <c r="G17" s="144"/>
      <c r="H17" s="28"/>
      <c r="I17" s="3"/>
      <c r="J17" s="2"/>
      <c r="K17" s="2"/>
      <c r="L17" s="4"/>
      <c r="M17" s="16"/>
      <c r="N17" s="38"/>
      <c r="O17" s="144"/>
      <c r="P17" s="163"/>
      <c r="Q17" s="3"/>
      <c r="R17" s="2"/>
      <c r="S17" s="2"/>
      <c r="T17" s="4"/>
      <c r="U17" s="166">
        <f t="shared" si="0"/>
        <v>0</v>
      </c>
    </row>
    <row r="18" spans="2:21" x14ac:dyDescent="0.3">
      <c r="B18" s="34" t="s">
        <v>17</v>
      </c>
      <c r="C18" s="58">
        <v>0.27</v>
      </c>
      <c r="D18" s="35">
        <v>50</v>
      </c>
      <c r="E18" s="16"/>
      <c r="F18" s="38"/>
      <c r="G18" s="144"/>
      <c r="H18" s="28"/>
      <c r="I18" s="3"/>
      <c r="J18" s="2"/>
      <c r="K18" s="2"/>
      <c r="L18" s="4"/>
      <c r="M18" s="16"/>
      <c r="N18" s="38"/>
      <c r="O18" s="144"/>
      <c r="P18" s="163"/>
      <c r="Q18" s="3"/>
      <c r="R18" s="2"/>
      <c r="S18" s="2"/>
      <c r="T18" s="4"/>
      <c r="U18" s="166">
        <f t="shared" si="0"/>
        <v>0</v>
      </c>
    </row>
    <row r="19" spans="2:21" x14ac:dyDescent="0.3">
      <c r="B19" s="34" t="s">
        <v>18</v>
      </c>
      <c r="C19" s="58">
        <v>5.6</v>
      </c>
      <c r="D19" s="35">
        <v>50</v>
      </c>
      <c r="E19" s="16"/>
      <c r="F19" s="38"/>
      <c r="G19" s="144"/>
      <c r="H19" s="28"/>
      <c r="I19" s="3"/>
      <c r="J19" s="2"/>
      <c r="K19" s="2"/>
      <c r="L19" s="4"/>
      <c r="M19" s="16"/>
      <c r="N19" s="38"/>
      <c r="O19" s="144"/>
      <c r="P19" s="163"/>
      <c r="Q19" s="3"/>
      <c r="R19" s="2"/>
      <c r="S19" s="2"/>
      <c r="T19" s="4"/>
      <c r="U19" s="166">
        <f t="shared" si="0"/>
        <v>0</v>
      </c>
    </row>
    <row r="20" spans="2:21" x14ac:dyDescent="0.3">
      <c r="B20" s="34" t="s">
        <v>19</v>
      </c>
      <c r="C20" s="58">
        <v>8.1999999999999993</v>
      </c>
      <c r="D20" s="35">
        <v>50</v>
      </c>
      <c r="E20" s="16"/>
      <c r="F20" s="38"/>
      <c r="G20" s="144"/>
      <c r="H20" s="28"/>
      <c r="I20" s="3"/>
      <c r="J20" s="2"/>
      <c r="K20" s="2"/>
      <c r="L20" s="4"/>
      <c r="M20" s="16"/>
      <c r="N20" s="38"/>
      <c r="O20" s="144"/>
      <c r="P20" s="163"/>
      <c r="Q20" s="3"/>
      <c r="R20" s="2"/>
      <c r="S20" s="2"/>
      <c r="T20" s="4"/>
      <c r="U20" s="166">
        <f t="shared" si="0"/>
        <v>0</v>
      </c>
    </row>
    <row r="21" spans="2:21" x14ac:dyDescent="0.3">
      <c r="B21" s="34" t="s">
        <v>20</v>
      </c>
      <c r="C21" s="58">
        <v>2.97</v>
      </c>
      <c r="D21" s="35">
        <v>50</v>
      </c>
      <c r="E21" s="16"/>
      <c r="F21" s="38"/>
      <c r="G21" s="144"/>
      <c r="H21" s="28"/>
      <c r="I21" s="3"/>
      <c r="J21" s="2"/>
      <c r="K21" s="2"/>
      <c r="L21" s="4"/>
      <c r="M21" s="16"/>
      <c r="N21" s="38"/>
      <c r="O21" s="144"/>
      <c r="P21" s="163"/>
      <c r="Q21" s="3"/>
      <c r="R21" s="2"/>
      <c r="S21" s="2"/>
      <c r="T21" s="4"/>
      <c r="U21" s="166">
        <f t="shared" si="0"/>
        <v>0</v>
      </c>
    </row>
    <row r="22" spans="2:21" x14ac:dyDescent="0.3">
      <c r="B22" s="34" t="s">
        <v>21</v>
      </c>
      <c r="C22" s="58">
        <v>4.66</v>
      </c>
      <c r="D22" s="35">
        <v>50</v>
      </c>
      <c r="E22" s="16"/>
      <c r="F22" s="38"/>
      <c r="G22" s="144"/>
      <c r="H22" s="28"/>
      <c r="I22" s="3"/>
      <c r="J22" s="2"/>
      <c r="K22" s="2"/>
      <c r="L22" s="4"/>
      <c r="M22" s="16"/>
      <c r="N22" s="38"/>
      <c r="O22" s="144"/>
      <c r="P22" s="163"/>
      <c r="Q22" s="3"/>
      <c r="R22" s="2"/>
      <c r="S22" s="2"/>
      <c r="T22" s="4"/>
      <c r="U22" s="166">
        <f t="shared" si="0"/>
        <v>0</v>
      </c>
    </row>
    <row r="23" spans="2:21" x14ac:dyDescent="0.3">
      <c r="B23" s="34" t="s">
        <v>22</v>
      </c>
      <c r="C23" s="58">
        <v>2.5</v>
      </c>
      <c r="D23" s="35">
        <v>50</v>
      </c>
      <c r="E23" s="16"/>
      <c r="F23" s="38"/>
      <c r="G23" s="144"/>
      <c r="H23" s="28"/>
      <c r="I23" s="3"/>
      <c r="J23" s="2"/>
      <c r="K23" s="2"/>
      <c r="L23" s="4"/>
      <c r="M23" s="16"/>
      <c r="N23" s="38"/>
      <c r="O23" s="144"/>
      <c r="P23" s="163"/>
      <c r="Q23" s="3"/>
      <c r="R23" s="2"/>
      <c r="S23" s="2"/>
      <c r="T23" s="4"/>
      <c r="U23" s="166">
        <f t="shared" si="0"/>
        <v>0</v>
      </c>
    </row>
    <row r="24" spans="2:21" x14ac:dyDescent="0.3">
      <c r="B24" s="34" t="s">
        <v>23</v>
      </c>
      <c r="C24" s="58">
        <v>3.7</v>
      </c>
      <c r="D24" s="35">
        <v>50</v>
      </c>
      <c r="E24" s="16"/>
      <c r="F24" s="38"/>
      <c r="G24" s="144"/>
      <c r="H24" s="28"/>
      <c r="I24" s="3"/>
      <c r="J24" s="2"/>
      <c r="K24" s="2"/>
      <c r="L24" s="4"/>
      <c r="M24" s="16"/>
      <c r="N24" s="38"/>
      <c r="O24" s="144"/>
      <c r="P24" s="163"/>
      <c r="Q24" s="3"/>
      <c r="R24" s="2"/>
      <c r="S24" s="2"/>
      <c r="T24" s="4"/>
      <c r="U24" s="166">
        <f t="shared" si="0"/>
        <v>0</v>
      </c>
    </row>
    <row r="25" spans="2:21" x14ac:dyDescent="0.3">
      <c r="B25" s="34" t="s">
        <v>26</v>
      </c>
      <c r="C25" s="58">
        <v>3.4</v>
      </c>
      <c r="D25" s="35">
        <v>50</v>
      </c>
      <c r="E25" s="16"/>
      <c r="F25" s="38"/>
      <c r="G25" s="144"/>
      <c r="H25" s="28"/>
      <c r="I25" s="3"/>
      <c r="J25" s="2"/>
      <c r="K25" s="2"/>
      <c r="L25" s="4"/>
      <c r="M25" s="16"/>
      <c r="N25" s="38"/>
      <c r="O25" s="144"/>
      <c r="P25" s="163"/>
      <c r="Q25" s="3"/>
      <c r="R25" s="2"/>
      <c r="S25" s="2"/>
      <c r="T25" s="4"/>
      <c r="U25" s="166">
        <f t="shared" si="0"/>
        <v>0</v>
      </c>
    </row>
    <row r="26" spans="2:21" x14ac:dyDescent="0.3">
      <c r="B26" s="34" t="s">
        <v>25</v>
      </c>
      <c r="C26" s="58">
        <v>9.6</v>
      </c>
      <c r="D26" s="35">
        <v>50</v>
      </c>
      <c r="E26" s="16"/>
      <c r="F26" s="38"/>
      <c r="G26" s="144"/>
      <c r="H26" s="28"/>
      <c r="I26" s="3"/>
      <c r="J26" s="2"/>
      <c r="K26" s="2"/>
      <c r="L26" s="4"/>
      <c r="M26" s="16"/>
      <c r="N26" s="38"/>
      <c r="O26" s="144"/>
      <c r="P26" s="163"/>
      <c r="Q26" s="3"/>
      <c r="R26" s="2"/>
      <c r="S26" s="2"/>
      <c r="T26" s="4"/>
      <c r="U26" s="166">
        <f t="shared" si="0"/>
        <v>0</v>
      </c>
    </row>
    <row r="27" spans="2:21" x14ac:dyDescent="0.3">
      <c r="B27" s="36" t="s">
        <v>24</v>
      </c>
      <c r="C27" s="59">
        <v>4.8</v>
      </c>
      <c r="D27" s="37">
        <v>50</v>
      </c>
      <c r="E27" s="17"/>
      <c r="F27" s="123"/>
      <c r="G27" s="145"/>
      <c r="H27" s="29"/>
      <c r="I27" s="8"/>
      <c r="J27" s="2"/>
      <c r="K27" s="2"/>
      <c r="L27" s="9"/>
      <c r="M27" s="17"/>
      <c r="N27" s="38"/>
      <c r="O27" s="145"/>
      <c r="P27" s="164"/>
      <c r="Q27" s="8"/>
      <c r="R27" s="2"/>
      <c r="S27" s="2"/>
      <c r="T27" s="9"/>
      <c r="U27" s="166">
        <f t="shared" si="0"/>
        <v>0</v>
      </c>
    </row>
    <row r="28" spans="2:21" ht="15" thickBot="1" x14ac:dyDescent="0.35">
      <c r="B28" s="36"/>
      <c r="C28" s="59"/>
      <c r="D28" s="37"/>
      <c r="E28" s="17"/>
      <c r="F28" s="40"/>
      <c r="G28" s="145"/>
      <c r="H28" s="29"/>
      <c r="I28" s="8"/>
      <c r="J28" s="2"/>
      <c r="K28" s="2"/>
      <c r="L28" s="9"/>
      <c r="M28" s="17"/>
      <c r="N28" s="38"/>
      <c r="O28" s="145"/>
      <c r="P28" s="164"/>
      <c r="Q28" s="159"/>
      <c r="R28" s="5"/>
      <c r="S28" s="5"/>
      <c r="T28" s="6"/>
      <c r="U28" s="91"/>
    </row>
    <row r="29" spans="2:21" ht="15" thickBot="1" x14ac:dyDescent="0.35">
      <c r="B29" s="10"/>
      <c r="C29" s="11"/>
      <c r="D29" s="11"/>
      <c r="E29" s="11"/>
      <c r="F29" s="11"/>
      <c r="G29" s="11"/>
      <c r="H29" s="11"/>
      <c r="I29" s="11"/>
      <c r="J29" s="111"/>
      <c r="K29" s="111"/>
      <c r="L29" s="11"/>
      <c r="M29" s="11"/>
      <c r="N29" s="111"/>
      <c r="O29" s="11"/>
      <c r="P29" s="11"/>
      <c r="Q29" s="111"/>
      <c r="R29" s="111"/>
      <c r="S29" s="111"/>
      <c r="T29" s="111"/>
      <c r="U29" s="12"/>
    </row>
    <row r="30" spans="2:21" x14ac:dyDescent="0.3">
      <c r="B30" s="87" t="s">
        <v>50</v>
      </c>
      <c r="C30" s="82" t="s">
        <v>48</v>
      </c>
      <c r="D30" s="19" t="s">
        <v>51</v>
      </c>
      <c r="E30" s="25" t="s">
        <v>47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x14ac:dyDescent="0.3">
      <c r="B31" s="88"/>
      <c r="C31" s="83"/>
      <c r="D31" s="2"/>
      <c r="E31" s="2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x14ac:dyDescent="0.3">
      <c r="B32" s="88" t="s">
        <v>38</v>
      </c>
      <c r="C32" s="83"/>
      <c r="D32" s="2"/>
      <c r="E32" s="28">
        <f>C32*D32</f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x14ac:dyDescent="0.3">
      <c r="B33" s="88" t="s">
        <v>41</v>
      </c>
      <c r="C33" s="83"/>
      <c r="D33" s="2"/>
      <c r="E33" s="28">
        <f>C33*D33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x14ac:dyDescent="0.3">
      <c r="B34" s="88" t="s">
        <v>39</v>
      </c>
      <c r="C34" s="83"/>
      <c r="D34" s="2"/>
      <c r="E34" s="28">
        <f>C34*D34</f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x14ac:dyDescent="0.3">
      <c r="B35" s="88" t="s">
        <v>123</v>
      </c>
      <c r="C35" s="83"/>
      <c r="D35" s="2"/>
      <c r="E35" s="28">
        <f>C35*D35</f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x14ac:dyDescent="0.3">
      <c r="B36" s="88"/>
      <c r="C36" s="83"/>
      <c r="D36" s="2"/>
      <c r="E36" s="28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x14ac:dyDescent="0.3">
      <c r="B37" s="89"/>
      <c r="C37" s="84" t="s">
        <v>49</v>
      </c>
      <c r="D37" s="22" t="s">
        <v>51</v>
      </c>
      <c r="E37" s="27" t="s">
        <v>47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x14ac:dyDescent="0.3">
      <c r="B38" s="90" t="s">
        <v>72</v>
      </c>
      <c r="C38" s="85"/>
      <c r="D38" s="61"/>
      <c r="E38" s="28">
        <f>C38*D38</f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x14ac:dyDescent="0.3">
      <c r="B39" s="178" t="s">
        <v>118</v>
      </c>
      <c r="C39" s="85"/>
      <c r="D39" s="61"/>
      <c r="E39" s="29">
        <f>SUM(E32:E35)+E38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ht="15" thickBot="1" x14ac:dyDescent="0.35">
      <c r="B40" s="91"/>
      <c r="C40" s="86"/>
      <c r="D40" s="5"/>
      <c r="E40" s="6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5" thickBot="1" x14ac:dyDescent="0.35">
      <c r="B41" s="10"/>
      <c r="C41" s="11"/>
      <c r="D41" s="11"/>
      <c r="E41" s="1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ht="15" thickBo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x14ac:dyDescent="0.3">
      <c r="B43" s="96" t="s">
        <v>0</v>
      </c>
      <c r="C43" s="97">
        <v>2</v>
      </c>
      <c r="D43" s="68"/>
      <c r="E43" s="97" t="s">
        <v>121</v>
      </c>
      <c r="F43" s="68"/>
      <c r="G43" s="97">
        <f>E65+SUM(U51:U53)</f>
        <v>0</v>
      </c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9"/>
    </row>
    <row r="44" spans="2:21" x14ac:dyDescent="0.3">
      <c r="B44" s="98" t="s">
        <v>1</v>
      </c>
      <c r="C44" s="99" t="s">
        <v>28</v>
      </c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1"/>
    </row>
    <row r="45" spans="2:21" x14ac:dyDescent="0.3">
      <c r="B45" s="98" t="s">
        <v>2</v>
      </c>
      <c r="C45" s="99">
        <v>2025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1"/>
    </row>
    <row r="46" spans="2:21" ht="15" thickBot="1" x14ac:dyDescent="0.35">
      <c r="B46" s="100" t="s">
        <v>27</v>
      </c>
      <c r="C46" s="101">
        <f>SUM(C51:C54)</f>
        <v>87.8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3"/>
    </row>
    <row r="47" spans="2:21" ht="15" thickBot="1" x14ac:dyDescent="0.35"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5"/>
    </row>
    <row r="48" spans="2:21" x14ac:dyDescent="0.3">
      <c r="B48" s="102" t="s">
        <v>3</v>
      </c>
      <c r="C48" s="103" t="s">
        <v>46</v>
      </c>
      <c r="D48" s="104" t="s">
        <v>115</v>
      </c>
      <c r="E48" s="185" t="s">
        <v>4</v>
      </c>
      <c r="F48" s="186"/>
      <c r="G48" s="186"/>
      <c r="H48" s="114"/>
      <c r="I48" s="158" t="s">
        <v>5</v>
      </c>
      <c r="J48" s="65"/>
      <c r="K48" s="65"/>
      <c r="L48" s="119"/>
      <c r="M48" s="185" t="s">
        <v>6</v>
      </c>
      <c r="N48" s="113"/>
      <c r="O48" s="113"/>
      <c r="P48" s="114"/>
      <c r="Q48" s="158" t="s">
        <v>7</v>
      </c>
      <c r="R48" s="141"/>
      <c r="S48" s="141"/>
      <c r="T48" s="119"/>
      <c r="U48" s="193" t="s">
        <v>117</v>
      </c>
    </row>
    <row r="49" spans="2:21" ht="28.8" x14ac:dyDescent="0.3">
      <c r="B49" s="80"/>
      <c r="C49" s="106"/>
      <c r="D49" s="107"/>
      <c r="E49" s="187" t="s">
        <v>43</v>
      </c>
      <c r="F49" s="181" t="s">
        <v>116</v>
      </c>
      <c r="G49" s="181" t="s">
        <v>44</v>
      </c>
      <c r="H49" s="188" t="s">
        <v>116</v>
      </c>
      <c r="I49" s="151" t="s">
        <v>43</v>
      </c>
      <c r="J49" s="153" t="s">
        <v>116</v>
      </c>
      <c r="K49" s="153" t="s">
        <v>44</v>
      </c>
      <c r="L49" s="152" t="s">
        <v>116</v>
      </c>
      <c r="M49" s="187" t="s">
        <v>43</v>
      </c>
      <c r="N49" s="182" t="s">
        <v>116</v>
      </c>
      <c r="O49" s="182" t="s">
        <v>44</v>
      </c>
      <c r="P49" s="188" t="s">
        <v>116</v>
      </c>
      <c r="Q49" s="151" t="s">
        <v>43</v>
      </c>
      <c r="R49" s="155" t="s">
        <v>116</v>
      </c>
      <c r="S49" s="155" t="s">
        <v>44</v>
      </c>
      <c r="T49" s="152" t="s">
        <v>116</v>
      </c>
      <c r="U49" s="194"/>
    </row>
    <row r="50" spans="2:21" x14ac:dyDescent="0.3">
      <c r="B50" s="74"/>
      <c r="C50" s="75"/>
      <c r="D50" s="76"/>
      <c r="E50" s="189"/>
      <c r="F50" s="92"/>
      <c r="G50" s="92"/>
      <c r="H50" s="115"/>
      <c r="I50" s="3"/>
      <c r="J50" s="2"/>
      <c r="K50" s="2"/>
      <c r="L50" s="4"/>
      <c r="M50" s="189"/>
      <c r="N50" s="93"/>
      <c r="O50" s="93"/>
      <c r="P50" s="115"/>
      <c r="Q50" s="3"/>
      <c r="R50" s="138"/>
      <c r="S50" s="138"/>
      <c r="T50" s="4"/>
      <c r="U50" s="195"/>
    </row>
    <row r="51" spans="2:21" x14ac:dyDescent="0.3">
      <c r="B51" s="74" t="s">
        <v>29</v>
      </c>
      <c r="C51" s="75">
        <v>45.5</v>
      </c>
      <c r="D51" s="76">
        <v>50</v>
      </c>
      <c r="E51" s="189"/>
      <c r="F51" s="92"/>
      <c r="G51" s="92"/>
      <c r="H51" s="115"/>
      <c r="I51" s="3"/>
      <c r="J51" s="2"/>
      <c r="K51" s="2"/>
      <c r="L51" s="4"/>
      <c r="M51" s="189"/>
      <c r="N51" s="93"/>
      <c r="O51" s="93"/>
      <c r="P51" s="115"/>
      <c r="Q51" s="3"/>
      <c r="R51" s="138"/>
      <c r="S51" s="138"/>
      <c r="T51" s="4"/>
      <c r="U51" s="195">
        <f>E51*F51+G51*H51+I51*J51+K51*L51+M51*N51+O51*P51+Q51*R51+S51*T51</f>
        <v>0</v>
      </c>
    </row>
    <row r="52" spans="2:21" x14ac:dyDescent="0.3">
      <c r="B52" s="74" t="s">
        <v>30</v>
      </c>
      <c r="C52" s="75">
        <v>36.700000000000003</v>
      </c>
      <c r="D52" s="76">
        <v>50</v>
      </c>
      <c r="E52" s="189"/>
      <c r="F52" s="92"/>
      <c r="G52" s="92"/>
      <c r="H52" s="115"/>
      <c r="I52" s="3"/>
      <c r="J52" s="2"/>
      <c r="K52" s="2"/>
      <c r="L52" s="4"/>
      <c r="M52" s="189"/>
      <c r="N52" s="93"/>
      <c r="O52" s="93"/>
      <c r="P52" s="115"/>
      <c r="Q52" s="3"/>
      <c r="R52" s="138"/>
      <c r="S52" s="138"/>
      <c r="T52" s="4"/>
      <c r="U52" s="195">
        <f>E52*F52+G52*H52+I52*J52+K52*L52+M52*N52+O52*P52+Q52*R52+S52*T52</f>
        <v>0</v>
      </c>
    </row>
    <row r="53" spans="2:21" x14ac:dyDescent="0.3">
      <c r="B53" s="124" t="s">
        <v>31</v>
      </c>
      <c r="C53" s="125">
        <v>5.6</v>
      </c>
      <c r="D53" s="126">
        <v>50</v>
      </c>
      <c r="E53" s="190"/>
      <c r="F53" s="94"/>
      <c r="G53" s="94"/>
      <c r="H53" s="179"/>
      <c r="I53" s="8"/>
      <c r="J53" s="7"/>
      <c r="K53" s="7"/>
      <c r="L53" s="9"/>
      <c r="M53" s="190"/>
      <c r="N53" s="95"/>
      <c r="O53" s="95"/>
      <c r="P53" s="179"/>
      <c r="Q53" s="8"/>
      <c r="R53" s="154"/>
      <c r="S53" s="154"/>
      <c r="T53" s="9"/>
      <c r="U53" s="195">
        <f>E53*F53+G53*H53+I53*J53+K53*L53+M53*N53+O53*P53+Q53*R53+S53*T53</f>
        <v>0</v>
      </c>
    </row>
    <row r="54" spans="2:21" ht="15" thickBot="1" x14ac:dyDescent="0.35">
      <c r="B54" s="77"/>
      <c r="C54" s="78"/>
      <c r="D54" s="79"/>
      <c r="E54" s="191"/>
      <c r="F54" s="192"/>
      <c r="G54" s="192"/>
      <c r="H54" s="118"/>
      <c r="I54" s="159"/>
      <c r="J54" s="5"/>
      <c r="K54" s="5"/>
      <c r="L54" s="6"/>
      <c r="M54" s="191"/>
      <c r="N54" s="117"/>
      <c r="O54" s="117"/>
      <c r="P54" s="118"/>
      <c r="Q54" s="159"/>
      <c r="R54" s="140"/>
      <c r="S54" s="140"/>
      <c r="T54" s="6"/>
      <c r="U54" s="196"/>
    </row>
    <row r="55" spans="2:21" ht="15" thickBot="1" x14ac:dyDescent="0.35"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5"/>
    </row>
    <row r="56" spans="2:21" x14ac:dyDescent="0.3">
      <c r="B56" s="183" t="s">
        <v>50</v>
      </c>
      <c r="C56" s="105" t="s">
        <v>48</v>
      </c>
      <c r="D56" s="19" t="s">
        <v>45</v>
      </c>
      <c r="E56" s="184" t="s">
        <v>47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x14ac:dyDescent="0.3">
      <c r="B57" s="74"/>
      <c r="C57" s="93"/>
      <c r="D57" s="2"/>
      <c r="E57" s="11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x14ac:dyDescent="0.3">
      <c r="B58" s="74" t="s">
        <v>38</v>
      </c>
      <c r="C58" s="93"/>
      <c r="D58" s="2"/>
      <c r="E58" s="115">
        <f>C58*D58</f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3">
      <c r="B59" s="74" t="s">
        <v>41</v>
      </c>
      <c r="C59" s="93"/>
      <c r="D59" s="2"/>
      <c r="E59" s="115">
        <f>C59*D59</f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3">
      <c r="B60" s="74" t="s">
        <v>39</v>
      </c>
      <c r="C60" s="93"/>
      <c r="D60" s="2"/>
      <c r="E60" s="115">
        <f>C60*D60</f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 x14ac:dyDescent="0.3">
      <c r="B61" s="74" t="s">
        <v>40</v>
      </c>
      <c r="C61" s="93"/>
      <c r="D61" s="2"/>
      <c r="E61" s="115">
        <f>C61*D61</f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 x14ac:dyDescent="0.3">
      <c r="B62" s="74"/>
      <c r="C62" s="93"/>
      <c r="D62" s="2"/>
      <c r="E62" s="11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x14ac:dyDescent="0.3">
      <c r="B63" s="74"/>
      <c r="C63" s="109" t="s">
        <v>49</v>
      </c>
      <c r="D63" s="22" t="s">
        <v>45</v>
      </c>
      <c r="E63" s="116" t="s">
        <v>47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3">
      <c r="B64" s="74" t="s">
        <v>72</v>
      </c>
      <c r="C64" s="93"/>
      <c r="D64" s="2"/>
      <c r="E64" s="115">
        <f>C64*D64</f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3">
      <c r="B65" s="180" t="s">
        <v>118</v>
      </c>
      <c r="C65" s="95"/>
      <c r="D65" s="7"/>
      <c r="E65" s="179">
        <f>SUM(E58:E61)+E64</f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ht="15" thickBot="1" x14ac:dyDescent="0.35">
      <c r="B66" s="77"/>
      <c r="C66" s="117"/>
      <c r="D66" s="5"/>
      <c r="E66" s="118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ht="15" thickBot="1" x14ac:dyDescent="0.35">
      <c r="B67" s="41"/>
      <c r="C67" s="42"/>
      <c r="D67" s="42"/>
      <c r="E67" s="4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ht="15" thickBot="1" x14ac:dyDescent="0.3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x14ac:dyDescent="0.3">
      <c r="B69" s="44" t="s">
        <v>0</v>
      </c>
      <c r="C69" s="45">
        <v>3</v>
      </c>
      <c r="D69" s="46"/>
      <c r="E69" s="45" t="s">
        <v>121</v>
      </c>
      <c r="F69" s="46"/>
      <c r="G69" s="45">
        <f>SUM(U77:U81)+E93</f>
        <v>0</v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7"/>
    </row>
    <row r="70" spans="2:21" x14ac:dyDescent="0.3">
      <c r="B70" s="48" t="s">
        <v>1</v>
      </c>
      <c r="C70" s="49" t="s">
        <v>32</v>
      </c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1"/>
    </row>
    <row r="71" spans="2:21" x14ac:dyDescent="0.3">
      <c r="B71" s="48" t="s">
        <v>2</v>
      </c>
      <c r="C71" s="49">
        <v>2025</v>
      </c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1"/>
    </row>
    <row r="72" spans="2:21" ht="15" thickBot="1" x14ac:dyDescent="0.35">
      <c r="B72" s="52" t="s">
        <v>27</v>
      </c>
      <c r="C72" s="53">
        <f>SUM(C77:C82)</f>
        <v>73.55</v>
      </c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5"/>
    </row>
    <row r="73" spans="2:21" ht="15" thickBot="1" x14ac:dyDescent="0.35">
      <c r="B73" s="10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0"/>
      <c r="R73" s="11"/>
      <c r="S73" s="11"/>
      <c r="T73" s="12"/>
      <c r="U73" s="12"/>
    </row>
    <row r="74" spans="2:21" x14ac:dyDescent="0.3">
      <c r="B74" s="63" t="s">
        <v>3</v>
      </c>
      <c r="C74" s="121" t="s">
        <v>46</v>
      </c>
      <c r="D74" s="128" t="s">
        <v>115</v>
      </c>
      <c r="E74" s="169" t="s">
        <v>4</v>
      </c>
      <c r="F74" s="64"/>
      <c r="G74" s="170"/>
      <c r="H74" s="66"/>
      <c r="I74" s="158" t="s">
        <v>5</v>
      </c>
      <c r="J74" s="65"/>
      <c r="K74" s="65"/>
      <c r="L74" s="119"/>
      <c r="M74" s="169" t="s">
        <v>6</v>
      </c>
      <c r="N74" s="64"/>
      <c r="O74" s="170"/>
      <c r="P74" s="172"/>
      <c r="Q74" s="18" t="s">
        <v>7</v>
      </c>
      <c r="R74" s="19"/>
      <c r="S74" s="19"/>
      <c r="T74" s="20"/>
      <c r="U74" s="174" t="s">
        <v>117</v>
      </c>
    </row>
    <row r="75" spans="2:21" ht="28.8" x14ac:dyDescent="0.3">
      <c r="B75" s="32"/>
      <c r="C75" s="57"/>
      <c r="D75" s="33"/>
      <c r="E75" s="146" t="s">
        <v>43</v>
      </c>
      <c r="F75" s="39" t="s">
        <v>116</v>
      </c>
      <c r="G75" s="147" t="s">
        <v>44</v>
      </c>
      <c r="H75" s="147" t="s">
        <v>116</v>
      </c>
      <c r="I75" s="151" t="s">
        <v>43</v>
      </c>
      <c r="J75" s="153" t="s">
        <v>116</v>
      </c>
      <c r="K75" s="152" t="s">
        <v>44</v>
      </c>
      <c r="L75" s="152" t="s">
        <v>116</v>
      </c>
      <c r="M75" s="146" t="s">
        <v>43</v>
      </c>
      <c r="N75" s="39" t="s">
        <v>116</v>
      </c>
      <c r="O75" s="147" t="s">
        <v>44</v>
      </c>
      <c r="P75" s="160" t="s">
        <v>116</v>
      </c>
      <c r="Q75" s="151" t="s">
        <v>43</v>
      </c>
      <c r="R75" s="153" t="s">
        <v>116</v>
      </c>
      <c r="S75" s="153" t="s">
        <v>44</v>
      </c>
      <c r="T75" s="152" t="s">
        <v>116</v>
      </c>
      <c r="U75" s="167"/>
    </row>
    <row r="76" spans="2:21" x14ac:dyDescent="0.3">
      <c r="B76" s="32"/>
      <c r="C76" s="57"/>
      <c r="D76" s="33"/>
      <c r="E76" s="146"/>
      <c r="F76" s="39"/>
      <c r="G76" s="160"/>
      <c r="H76" s="147"/>
      <c r="I76" s="151"/>
      <c r="J76" s="153"/>
      <c r="K76" s="155"/>
      <c r="L76" s="152"/>
      <c r="M76" s="146"/>
      <c r="N76" s="39"/>
      <c r="O76" s="160"/>
      <c r="P76" s="160"/>
      <c r="Q76" s="151"/>
      <c r="R76" s="155"/>
      <c r="S76" s="155"/>
      <c r="T76" s="152"/>
      <c r="U76" s="167"/>
    </row>
    <row r="77" spans="2:21" x14ac:dyDescent="0.3">
      <c r="B77" s="34" t="s">
        <v>33</v>
      </c>
      <c r="C77" s="58">
        <v>11.2</v>
      </c>
      <c r="D77" s="35">
        <v>50</v>
      </c>
      <c r="E77" s="16"/>
      <c r="F77" s="38"/>
      <c r="G77" s="38"/>
      <c r="H77" s="28"/>
      <c r="I77" s="3"/>
      <c r="J77" s="2"/>
      <c r="K77" s="2"/>
      <c r="L77" s="4"/>
      <c r="M77" s="16"/>
      <c r="N77" s="38"/>
      <c r="O77" s="38"/>
      <c r="P77" s="163"/>
      <c r="Q77" s="3"/>
      <c r="R77" s="138"/>
      <c r="S77" s="138"/>
      <c r="T77" s="4"/>
      <c r="U77" s="175">
        <f>E77*F77+G77*H77+I77*J77+K77*L77+M77*N77+O77*P77+Q77*R77+S77*T77</f>
        <v>0</v>
      </c>
    </row>
    <row r="78" spans="2:21" x14ac:dyDescent="0.3">
      <c r="B78" s="34" t="s">
        <v>34</v>
      </c>
      <c r="C78" s="58">
        <v>12.9</v>
      </c>
      <c r="D78" s="35">
        <v>50</v>
      </c>
      <c r="E78" s="16"/>
      <c r="F78" s="38"/>
      <c r="G78" s="38"/>
      <c r="H78" s="28"/>
      <c r="I78" s="3"/>
      <c r="J78" s="2"/>
      <c r="K78" s="2"/>
      <c r="L78" s="4"/>
      <c r="M78" s="16"/>
      <c r="N78" s="38"/>
      <c r="O78" s="38"/>
      <c r="P78" s="163"/>
      <c r="Q78" s="3"/>
      <c r="R78" s="138"/>
      <c r="S78" s="138"/>
      <c r="T78" s="4"/>
      <c r="U78" s="175">
        <f>E78*F78+G78*H78+I78*J78+K78*L78+M78*N78+O78*P78+Q78*R78+S78*T78</f>
        <v>0</v>
      </c>
    </row>
    <row r="79" spans="2:21" x14ac:dyDescent="0.3">
      <c r="B79" s="34" t="s">
        <v>35</v>
      </c>
      <c r="C79" s="58">
        <v>13.4</v>
      </c>
      <c r="D79" s="35">
        <v>50</v>
      </c>
      <c r="E79" s="16"/>
      <c r="F79" s="38"/>
      <c r="G79" s="38"/>
      <c r="H79" s="28"/>
      <c r="I79" s="3"/>
      <c r="J79" s="2"/>
      <c r="K79" s="2"/>
      <c r="L79" s="4"/>
      <c r="M79" s="16"/>
      <c r="N79" s="38"/>
      <c r="O79" s="38"/>
      <c r="P79" s="163"/>
      <c r="Q79" s="3"/>
      <c r="R79" s="138"/>
      <c r="S79" s="138"/>
      <c r="T79" s="4"/>
      <c r="U79" s="175">
        <f>E79*F79+G79*H79+I79*J79+K79*L79+M79*N79+O79*P79+Q79*R79+S79*T79</f>
        <v>0</v>
      </c>
    </row>
    <row r="80" spans="2:21" x14ac:dyDescent="0.3">
      <c r="B80" s="34" t="s">
        <v>36</v>
      </c>
      <c r="C80" s="58">
        <v>13.5</v>
      </c>
      <c r="D80" s="35">
        <v>50</v>
      </c>
      <c r="E80" s="16"/>
      <c r="F80" s="38"/>
      <c r="G80" s="38"/>
      <c r="H80" s="28"/>
      <c r="I80" s="3"/>
      <c r="J80" s="2"/>
      <c r="K80" s="2"/>
      <c r="L80" s="4"/>
      <c r="M80" s="16"/>
      <c r="N80" s="38"/>
      <c r="O80" s="38"/>
      <c r="P80" s="163"/>
      <c r="Q80" s="3"/>
      <c r="R80" s="138"/>
      <c r="S80" s="138"/>
      <c r="T80" s="4"/>
      <c r="U80" s="175">
        <f>E80*F80+G80*H80+I80*J80+K80*L80+M80*N80+O80*P80+Q80*R80+S80*T80</f>
        <v>0</v>
      </c>
    </row>
    <row r="81" spans="2:21" x14ac:dyDescent="0.3">
      <c r="B81" s="36" t="s">
        <v>37</v>
      </c>
      <c r="C81" s="59">
        <v>22.55</v>
      </c>
      <c r="D81" s="37">
        <v>50</v>
      </c>
      <c r="E81" s="17"/>
      <c r="F81" s="123"/>
      <c r="G81" s="123"/>
      <c r="H81" s="29"/>
      <c r="I81" s="8"/>
      <c r="J81" s="7"/>
      <c r="K81" s="7"/>
      <c r="L81" s="9"/>
      <c r="M81" s="17"/>
      <c r="N81" s="123"/>
      <c r="O81" s="123"/>
      <c r="P81" s="164"/>
      <c r="Q81" s="8"/>
      <c r="R81" s="154"/>
      <c r="S81" s="154"/>
      <c r="T81" s="9"/>
      <c r="U81" s="175">
        <f>E81*F81+G81*H81+I81*J81+K81*L81+M81*N81+O81*P81+Q81*R81+S81*T81</f>
        <v>0</v>
      </c>
    </row>
    <row r="82" spans="2:21" ht="15" thickBot="1" x14ac:dyDescent="0.35">
      <c r="B82" s="60"/>
      <c r="C82" s="122"/>
      <c r="D82" s="129"/>
      <c r="E82" s="171"/>
      <c r="F82" s="40"/>
      <c r="G82" s="40"/>
      <c r="H82" s="67"/>
      <c r="I82" s="159"/>
      <c r="J82" s="5"/>
      <c r="K82" s="5"/>
      <c r="L82" s="6"/>
      <c r="M82" s="171"/>
      <c r="N82" s="40"/>
      <c r="O82" s="40"/>
      <c r="P82" s="173"/>
      <c r="Q82" s="159"/>
      <c r="R82" s="140"/>
      <c r="S82" s="140"/>
      <c r="T82" s="6"/>
      <c r="U82" s="176"/>
    </row>
    <row r="83" spans="2:21" ht="15" thickBot="1" x14ac:dyDescent="0.35">
      <c r="B83" s="1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2"/>
    </row>
    <row r="84" spans="2:21" x14ac:dyDescent="0.3">
      <c r="B84" s="30" t="s">
        <v>50</v>
      </c>
      <c r="C84" s="168" t="s">
        <v>48</v>
      </c>
      <c r="D84" s="19" t="s">
        <v>45</v>
      </c>
      <c r="E84" s="25" t="s">
        <v>47</v>
      </c>
    </row>
    <row r="85" spans="2:21" x14ac:dyDescent="0.3">
      <c r="B85" s="34"/>
      <c r="C85" s="38"/>
      <c r="D85" s="2"/>
      <c r="E85" s="28"/>
    </row>
    <row r="86" spans="2:21" x14ac:dyDescent="0.3">
      <c r="B86" s="34" t="s">
        <v>38</v>
      </c>
      <c r="C86" s="38"/>
      <c r="D86" s="2"/>
      <c r="E86" s="28">
        <f>C86*D86</f>
        <v>0</v>
      </c>
    </row>
    <row r="87" spans="2:21" x14ac:dyDescent="0.3">
      <c r="B87" s="34" t="s">
        <v>41</v>
      </c>
      <c r="C87" s="38"/>
      <c r="D87" s="2"/>
      <c r="E87" s="28">
        <f>C87*D87</f>
        <v>0</v>
      </c>
    </row>
    <row r="88" spans="2:21" x14ac:dyDescent="0.3">
      <c r="B88" s="34" t="s">
        <v>39</v>
      </c>
      <c r="C88" s="38"/>
      <c r="D88" s="2"/>
      <c r="E88" s="28">
        <f>C88*D88</f>
        <v>0</v>
      </c>
    </row>
    <row r="89" spans="2:21" x14ac:dyDescent="0.3">
      <c r="B89" s="34" t="s">
        <v>40</v>
      </c>
      <c r="C89" s="38"/>
      <c r="D89" s="2"/>
      <c r="E89" s="28">
        <f>C89*D89</f>
        <v>0</v>
      </c>
    </row>
    <row r="90" spans="2:21" x14ac:dyDescent="0.3">
      <c r="B90" s="34"/>
      <c r="C90" s="38"/>
      <c r="D90" s="2"/>
      <c r="E90" s="28"/>
    </row>
    <row r="91" spans="2:21" x14ac:dyDescent="0.3">
      <c r="B91" s="34"/>
      <c r="C91" s="39" t="s">
        <v>49</v>
      </c>
      <c r="D91" s="22" t="s">
        <v>45</v>
      </c>
      <c r="E91" s="27" t="s">
        <v>47</v>
      </c>
    </row>
    <row r="92" spans="2:21" x14ac:dyDescent="0.3">
      <c r="B92" s="34" t="s">
        <v>72</v>
      </c>
      <c r="C92" s="38"/>
      <c r="D92" s="2"/>
      <c r="E92" s="28">
        <f>C92*D92</f>
        <v>0</v>
      </c>
    </row>
    <row r="93" spans="2:21" x14ac:dyDescent="0.3">
      <c r="B93" s="177" t="s">
        <v>118</v>
      </c>
      <c r="C93" s="123"/>
      <c r="D93" s="7"/>
      <c r="E93" s="29">
        <f>SUM(E86:E89)+E92</f>
        <v>0</v>
      </c>
    </row>
    <row r="94" spans="2:21" ht="15" thickBot="1" x14ac:dyDescent="0.35">
      <c r="B94" s="60"/>
      <c r="C94" s="40"/>
      <c r="D94" s="5"/>
      <c r="E94" s="67"/>
    </row>
    <row r="95" spans="2:21" ht="15" thickBot="1" x14ac:dyDescent="0.35">
      <c r="B95" s="110"/>
      <c r="C95" s="111"/>
      <c r="D95" s="111"/>
      <c r="E95" s="1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8"/>
  <sheetViews>
    <sheetView topLeftCell="A106" zoomScaleNormal="100" workbookViewId="0">
      <selection activeCell="K124" sqref="K124"/>
    </sheetView>
  </sheetViews>
  <sheetFormatPr defaultRowHeight="14.4" x14ac:dyDescent="0.3"/>
  <cols>
    <col min="2" max="2" width="42.5546875" bestFit="1" customWidth="1"/>
    <col min="3" max="3" width="20.77734375" bestFit="1" customWidth="1"/>
    <col min="4" max="4" width="25.77734375" bestFit="1" customWidth="1"/>
    <col min="5" max="21" width="12.77734375" customWidth="1"/>
  </cols>
  <sheetData>
    <row r="1" spans="2:21" ht="15" thickBot="1" x14ac:dyDescent="0.35"/>
    <row r="2" spans="2:21" x14ac:dyDescent="0.3">
      <c r="B2" s="44" t="s">
        <v>0</v>
      </c>
      <c r="C2" s="45">
        <v>1</v>
      </c>
      <c r="D2" s="46"/>
      <c r="E2" s="45" t="s">
        <v>120</v>
      </c>
      <c r="F2" s="46"/>
      <c r="G2" s="45">
        <f>SUM(U10:U16)+E28</f>
        <v>0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2:21" x14ac:dyDescent="0.3">
      <c r="B3" s="48" t="s">
        <v>1</v>
      </c>
      <c r="C3" s="49" t="s">
        <v>82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</row>
    <row r="4" spans="2:21" x14ac:dyDescent="0.3">
      <c r="B4" s="48" t="s">
        <v>2</v>
      </c>
      <c r="C4" s="49">
        <v>2025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1"/>
    </row>
    <row r="5" spans="2:21" ht="15" thickBot="1" x14ac:dyDescent="0.35">
      <c r="B5" s="52" t="s">
        <v>42</v>
      </c>
      <c r="C5" s="53">
        <f>SUM(C11:C17)</f>
        <v>104.61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5"/>
    </row>
    <row r="6" spans="2:21" ht="15" thickBot="1" x14ac:dyDescent="0.35">
      <c r="B6" s="110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2"/>
    </row>
    <row r="7" spans="2:21" x14ac:dyDescent="0.3">
      <c r="B7" s="30" t="s">
        <v>3</v>
      </c>
      <c r="C7" s="56" t="s">
        <v>46</v>
      </c>
      <c r="D7" s="31" t="s">
        <v>115</v>
      </c>
      <c r="E7" s="24" t="s">
        <v>4</v>
      </c>
      <c r="F7" s="64"/>
      <c r="G7" s="142"/>
      <c r="H7" s="25"/>
      <c r="I7" s="18" t="s">
        <v>5</v>
      </c>
      <c r="J7" s="22"/>
      <c r="K7" s="22"/>
      <c r="L7" s="20"/>
      <c r="M7" s="24" t="s">
        <v>6</v>
      </c>
      <c r="N7" s="39"/>
      <c r="O7" s="142"/>
      <c r="P7" s="161"/>
      <c r="Q7" s="158" t="s">
        <v>7</v>
      </c>
      <c r="R7" s="65"/>
      <c r="S7" s="65"/>
      <c r="T7" s="141"/>
      <c r="U7" s="87" t="s">
        <v>117</v>
      </c>
    </row>
    <row r="8" spans="2:21" s="207" customFormat="1" ht="28.8" x14ac:dyDescent="0.3">
      <c r="B8" s="204"/>
      <c r="C8" s="205"/>
      <c r="D8" s="206"/>
      <c r="E8" s="146" t="s">
        <v>43</v>
      </c>
      <c r="F8" s="148" t="s">
        <v>116</v>
      </c>
      <c r="G8" s="147" t="s">
        <v>44</v>
      </c>
      <c r="H8" s="148" t="s">
        <v>116</v>
      </c>
      <c r="I8" s="151" t="s">
        <v>43</v>
      </c>
      <c r="J8" s="153" t="s">
        <v>116</v>
      </c>
      <c r="K8" s="152" t="s">
        <v>44</v>
      </c>
      <c r="L8" s="153" t="s">
        <v>116</v>
      </c>
      <c r="M8" s="146" t="s">
        <v>43</v>
      </c>
      <c r="N8" s="148" t="s">
        <v>116</v>
      </c>
      <c r="O8" s="147" t="s">
        <v>44</v>
      </c>
      <c r="P8" s="160" t="s">
        <v>116</v>
      </c>
      <c r="Q8" s="151" t="s">
        <v>43</v>
      </c>
      <c r="R8" s="153" t="s">
        <v>116</v>
      </c>
      <c r="S8" s="153" t="s">
        <v>44</v>
      </c>
      <c r="T8" s="155" t="s">
        <v>116</v>
      </c>
      <c r="U8" s="165"/>
    </row>
    <row r="9" spans="2:21" x14ac:dyDescent="0.3">
      <c r="B9" s="32"/>
      <c r="C9" s="57"/>
      <c r="D9" s="33"/>
      <c r="E9" s="26"/>
      <c r="F9" s="143"/>
      <c r="G9" s="143"/>
      <c r="H9" s="27"/>
      <c r="I9" s="21"/>
      <c r="J9" s="149"/>
      <c r="K9" s="149"/>
      <c r="L9" s="23"/>
      <c r="M9" s="26"/>
      <c r="N9" s="143"/>
      <c r="O9" s="143"/>
      <c r="P9" s="27"/>
      <c r="Q9" s="21"/>
      <c r="R9" s="149"/>
      <c r="S9" s="149"/>
      <c r="T9" s="149"/>
      <c r="U9" s="89"/>
    </row>
    <row r="10" spans="2:21" x14ac:dyDescent="0.3">
      <c r="B10" s="136" t="s">
        <v>83</v>
      </c>
      <c r="C10" s="134">
        <v>11</v>
      </c>
      <c r="D10" s="135">
        <v>50</v>
      </c>
      <c r="E10" s="26"/>
      <c r="F10" s="143"/>
      <c r="G10" s="143"/>
      <c r="H10" s="27"/>
      <c r="I10" s="21"/>
      <c r="J10" s="149"/>
      <c r="K10" s="149"/>
      <c r="L10" s="23"/>
      <c r="M10" s="26"/>
      <c r="N10" s="143"/>
      <c r="O10" s="143"/>
      <c r="P10" s="27"/>
      <c r="Q10" s="21"/>
      <c r="R10" s="149"/>
      <c r="S10" s="149"/>
      <c r="T10" s="149"/>
      <c r="U10" s="213">
        <f t="shared" ref="U10:U16" si="0">E10*F10+G10*H10+I10*J10+K10*L10+M10*N10+O10*P10+Q10*R10+S10*T10</f>
        <v>0</v>
      </c>
    </row>
    <row r="11" spans="2:21" x14ac:dyDescent="0.3">
      <c r="B11" s="136" t="s">
        <v>84</v>
      </c>
      <c r="C11" s="134">
        <v>7.5</v>
      </c>
      <c r="D11" s="135">
        <v>50</v>
      </c>
      <c r="E11" s="16"/>
      <c r="F11" s="144"/>
      <c r="G11" s="144"/>
      <c r="H11" s="28"/>
      <c r="I11" s="3"/>
      <c r="J11" s="150"/>
      <c r="K11" s="150"/>
      <c r="L11" s="4"/>
      <c r="M11" s="16"/>
      <c r="N11" s="144"/>
      <c r="O11" s="144"/>
      <c r="P11" s="28"/>
      <c r="Q11" s="3"/>
      <c r="R11" s="150"/>
      <c r="S11" s="150"/>
      <c r="T11" s="150"/>
      <c r="U11" s="88">
        <f t="shared" si="0"/>
        <v>0</v>
      </c>
    </row>
    <row r="12" spans="2:21" x14ac:dyDescent="0.3">
      <c r="B12" s="136" t="s">
        <v>85</v>
      </c>
      <c r="C12" s="134">
        <v>19.600000000000001</v>
      </c>
      <c r="D12" s="135">
        <v>50</v>
      </c>
      <c r="E12" s="16"/>
      <c r="F12" s="144"/>
      <c r="G12" s="144"/>
      <c r="H12" s="28"/>
      <c r="I12" s="3"/>
      <c r="J12" s="150"/>
      <c r="K12" s="150"/>
      <c r="L12" s="4"/>
      <c r="M12" s="16"/>
      <c r="N12" s="144"/>
      <c r="O12" s="144"/>
      <c r="P12" s="28"/>
      <c r="Q12" s="3"/>
      <c r="R12" s="150"/>
      <c r="S12" s="150"/>
      <c r="T12" s="150"/>
      <c r="U12" s="88">
        <f t="shared" si="0"/>
        <v>0</v>
      </c>
    </row>
    <row r="13" spans="2:21" x14ac:dyDescent="0.3">
      <c r="B13" s="136" t="s">
        <v>86</v>
      </c>
      <c r="C13" s="134">
        <v>32.86</v>
      </c>
      <c r="D13" s="135">
        <v>50</v>
      </c>
      <c r="E13" s="16"/>
      <c r="F13" s="144"/>
      <c r="G13" s="144"/>
      <c r="H13" s="28"/>
      <c r="I13" s="3"/>
      <c r="J13" s="150"/>
      <c r="K13" s="150"/>
      <c r="L13" s="4"/>
      <c r="M13" s="16"/>
      <c r="N13" s="144"/>
      <c r="O13" s="144"/>
      <c r="P13" s="28"/>
      <c r="Q13" s="3"/>
      <c r="R13" s="150"/>
      <c r="S13" s="150"/>
      <c r="T13" s="150"/>
      <c r="U13" s="88">
        <f t="shared" si="0"/>
        <v>0</v>
      </c>
    </row>
    <row r="14" spans="2:21" x14ac:dyDescent="0.3">
      <c r="B14" s="136" t="s">
        <v>87</v>
      </c>
      <c r="C14" s="134">
        <v>19.149999999999999</v>
      </c>
      <c r="D14" s="135">
        <v>50</v>
      </c>
      <c r="E14" s="16"/>
      <c r="F14" s="144"/>
      <c r="G14" s="144"/>
      <c r="H14" s="28"/>
      <c r="I14" s="3"/>
      <c r="J14" s="150"/>
      <c r="K14" s="150"/>
      <c r="L14" s="4"/>
      <c r="M14" s="16"/>
      <c r="N14" s="144"/>
      <c r="O14" s="144"/>
      <c r="P14" s="28"/>
      <c r="Q14" s="3"/>
      <c r="R14" s="150"/>
      <c r="S14" s="150"/>
      <c r="T14" s="150"/>
      <c r="U14" s="88">
        <f t="shared" si="0"/>
        <v>0</v>
      </c>
    </row>
    <row r="15" spans="2:21" x14ac:dyDescent="0.3">
      <c r="B15" s="136" t="s">
        <v>88</v>
      </c>
      <c r="C15" s="134">
        <v>15.2</v>
      </c>
      <c r="D15" s="135">
        <v>50</v>
      </c>
      <c r="E15" s="16"/>
      <c r="F15" s="144"/>
      <c r="G15" s="144"/>
      <c r="H15" s="28"/>
      <c r="I15" s="3"/>
      <c r="J15" s="150"/>
      <c r="K15" s="150"/>
      <c r="L15" s="4"/>
      <c r="M15" s="16"/>
      <c r="N15" s="144"/>
      <c r="O15" s="144"/>
      <c r="P15" s="28"/>
      <c r="Q15" s="3"/>
      <c r="R15" s="150"/>
      <c r="S15" s="150"/>
      <c r="T15" s="150"/>
      <c r="U15" s="88">
        <f t="shared" si="0"/>
        <v>0</v>
      </c>
    </row>
    <row r="16" spans="2:21" x14ac:dyDescent="0.3">
      <c r="B16" s="136" t="s">
        <v>89</v>
      </c>
      <c r="C16" s="134">
        <v>10.3</v>
      </c>
      <c r="D16" s="135">
        <v>50</v>
      </c>
      <c r="E16" s="16"/>
      <c r="F16" s="144"/>
      <c r="G16" s="144"/>
      <c r="H16" s="28"/>
      <c r="I16" s="3"/>
      <c r="J16" s="150"/>
      <c r="K16" s="150"/>
      <c r="L16" s="4"/>
      <c r="M16" s="16"/>
      <c r="N16" s="144"/>
      <c r="O16" s="144"/>
      <c r="P16" s="28"/>
      <c r="Q16" s="3"/>
      <c r="R16" s="150"/>
      <c r="S16" s="150"/>
      <c r="T16" s="150"/>
      <c r="U16" s="88">
        <f t="shared" si="0"/>
        <v>0</v>
      </c>
    </row>
    <row r="17" spans="2:21" ht="15" thickBot="1" x14ac:dyDescent="0.35">
      <c r="B17" s="32"/>
      <c r="C17" s="134"/>
      <c r="D17" s="135"/>
      <c r="E17" s="16"/>
      <c r="F17" s="144"/>
      <c r="G17" s="144"/>
      <c r="H17" s="28"/>
      <c r="I17" s="3"/>
      <c r="J17" s="150"/>
      <c r="K17" s="150"/>
      <c r="L17" s="4"/>
      <c r="M17" s="16"/>
      <c r="N17" s="144"/>
      <c r="O17" s="144"/>
      <c r="P17" s="28"/>
      <c r="Q17" s="3"/>
      <c r="R17" s="150"/>
      <c r="S17" s="150"/>
      <c r="T17" s="150"/>
      <c r="U17" s="91"/>
    </row>
    <row r="18" spans="2:21" ht="15" thickBot="1" x14ac:dyDescent="0.35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2"/>
    </row>
    <row r="19" spans="2:21" x14ac:dyDescent="0.3">
      <c r="B19" s="87" t="s">
        <v>50</v>
      </c>
      <c r="C19" s="82" t="s">
        <v>48</v>
      </c>
      <c r="D19" s="19" t="s">
        <v>51</v>
      </c>
      <c r="E19" s="25" t="s">
        <v>47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x14ac:dyDescent="0.3">
      <c r="B20" s="88"/>
      <c r="C20" s="83"/>
      <c r="D20" s="2"/>
      <c r="E20" s="2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x14ac:dyDescent="0.3">
      <c r="B21" s="88" t="s">
        <v>38</v>
      </c>
      <c r="C21" s="83"/>
      <c r="D21" s="2"/>
      <c r="E21" s="28">
        <f>C21*D21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x14ac:dyDescent="0.3">
      <c r="B22" s="88" t="s">
        <v>41</v>
      </c>
      <c r="C22" s="83"/>
      <c r="D22" s="2"/>
      <c r="E22" s="28">
        <f>C22*D22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x14ac:dyDescent="0.3">
      <c r="B23" s="88" t="s">
        <v>39</v>
      </c>
      <c r="C23" s="83"/>
      <c r="D23" s="2"/>
      <c r="E23" s="28">
        <f>C23*D23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x14ac:dyDescent="0.3">
      <c r="B24" s="88" t="s">
        <v>40</v>
      </c>
      <c r="C24" s="83"/>
      <c r="D24" s="2"/>
      <c r="E24" s="28">
        <f>C24*D24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x14ac:dyDescent="0.3">
      <c r="B25" s="88"/>
      <c r="C25" s="83"/>
      <c r="D25" s="2"/>
      <c r="E25" s="2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x14ac:dyDescent="0.3">
      <c r="B26" s="89"/>
      <c r="C26" s="84" t="s">
        <v>49</v>
      </c>
      <c r="D26" s="22" t="s">
        <v>51</v>
      </c>
      <c r="E26" s="27" t="s">
        <v>47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x14ac:dyDescent="0.3">
      <c r="B27" s="90" t="s">
        <v>72</v>
      </c>
      <c r="C27" s="85"/>
      <c r="D27" s="61"/>
      <c r="E27" s="28">
        <f>C27*D27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x14ac:dyDescent="0.3">
      <c r="B28" s="178" t="s">
        <v>118</v>
      </c>
      <c r="C28" s="85"/>
      <c r="D28" s="61"/>
      <c r="E28" s="212">
        <f>SUM(E21:E24)+E27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ht="15" thickBot="1" x14ac:dyDescent="0.35">
      <c r="B29" s="91"/>
      <c r="C29" s="86"/>
      <c r="D29" s="5"/>
      <c r="E29" s="6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ht="15" thickBot="1" x14ac:dyDescent="0.35">
      <c r="B30" s="10"/>
      <c r="C30" s="11"/>
      <c r="D30" s="11"/>
      <c r="E30" s="1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ht="15" thickBot="1" x14ac:dyDescent="0.3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x14ac:dyDescent="0.3">
      <c r="B32" s="96" t="s">
        <v>0</v>
      </c>
      <c r="C32" s="97">
        <v>2</v>
      </c>
      <c r="D32" s="68"/>
      <c r="E32" s="97" t="s">
        <v>120</v>
      </c>
      <c r="F32" s="68"/>
      <c r="G32" s="97">
        <f>SUM(U40:U47)+E59</f>
        <v>0</v>
      </c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9"/>
    </row>
    <row r="33" spans="2:21" x14ac:dyDescent="0.3">
      <c r="B33" s="98" t="s">
        <v>1</v>
      </c>
      <c r="C33" s="99" t="s">
        <v>73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1"/>
    </row>
    <row r="34" spans="2:21" x14ac:dyDescent="0.3">
      <c r="B34" s="98" t="s">
        <v>2</v>
      </c>
      <c r="C34" s="99">
        <v>2025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</row>
    <row r="35" spans="2:21" ht="15" thickBot="1" x14ac:dyDescent="0.35">
      <c r="B35" s="100" t="s">
        <v>27</v>
      </c>
      <c r="C35" s="101">
        <f>SUM(C40:C48)</f>
        <v>129.10000000000002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3"/>
    </row>
    <row r="36" spans="2:21" ht="15" thickBot="1" x14ac:dyDescent="0.35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5"/>
    </row>
    <row r="37" spans="2:21" x14ac:dyDescent="0.3">
      <c r="B37" s="102" t="s">
        <v>3</v>
      </c>
      <c r="C37" s="103" t="s">
        <v>46</v>
      </c>
      <c r="D37" s="104" t="s">
        <v>115</v>
      </c>
      <c r="E37" s="185" t="s">
        <v>4</v>
      </c>
      <c r="F37" s="186"/>
      <c r="G37" s="186"/>
      <c r="H37" s="114"/>
      <c r="I37" s="158" t="s">
        <v>5</v>
      </c>
      <c r="J37" s="65"/>
      <c r="K37" s="65"/>
      <c r="L37" s="119"/>
      <c r="M37" s="185" t="s">
        <v>6</v>
      </c>
      <c r="N37" s="113"/>
      <c r="O37" s="113"/>
      <c r="P37" s="114"/>
      <c r="Q37" s="158" t="s">
        <v>7</v>
      </c>
      <c r="R37" s="141"/>
      <c r="S37" s="141"/>
      <c r="T37" s="119"/>
      <c r="U37" s="198" t="s">
        <v>117</v>
      </c>
    </row>
    <row r="38" spans="2:21" ht="28.8" x14ac:dyDescent="0.3">
      <c r="B38" s="80"/>
      <c r="C38" s="106"/>
      <c r="D38" s="107"/>
      <c r="E38" s="187" t="s">
        <v>43</v>
      </c>
      <c r="F38" s="181" t="s">
        <v>116</v>
      </c>
      <c r="G38" s="181" t="s">
        <v>44</v>
      </c>
      <c r="H38" s="188" t="s">
        <v>116</v>
      </c>
      <c r="I38" s="151" t="s">
        <v>43</v>
      </c>
      <c r="J38" s="153" t="s">
        <v>116</v>
      </c>
      <c r="K38" s="153" t="s">
        <v>44</v>
      </c>
      <c r="L38" s="152" t="s">
        <v>116</v>
      </c>
      <c r="M38" s="187" t="s">
        <v>43</v>
      </c>
      <c r="N38" s="182" t="s">
        <v>116</v>
      </c>
      <c r="O38" s="182" t="s">
        <v>44</v>
      </c>
      <c r="P38" s="188" t="s">
        <v>116</v>
      </c>
      <c r="Q38" s="151" t="s">
        <v>43</v>
      </c>
      <c r="R38" s="155" t="s">
        <v>116</v>
      </c>
      <c r="S38" s="155" t="s">
        <v>44</v>
      </c>
      <c r="T38" s="152" t="s">
        <v>116</v>
      </c>
      <c r="U38" s="199"/>
    </row>
    <row r="39" spans="2:21" x14ac:dyDescent="0.3">
      <c r="B39" s="80"/>
      <c r="C39" s="106"/>
      <c r="D39" s="107"/>
      <c r="E39" s="197"/>
      <c r="F39" s="108"/>
      <c r="G39" s="108"/>
      <c r="H39" s="116"/>
      <c r="I39" s="21"/>
      <c r="J39" s="22"/>
      <c r="K39" s="22"/>
      <c r="L39" s="23"/>
      <c r="M39" s="197"/>
      <c r="N39" s="109"/>
      <c r="O39" s="109"/>
      <c r="P39" s="116"/>
      <c r="Q39" s="21"/>
      <c r="R39" s="139"/>
      <c r="S39" s="139"/>
      <c r="T39" s="23"/>
      <c r="U39" s="199"/>
    </row>
    <row r="40" spans="2:21" x14ac:dyDescent="0.3">
      <c r="B40" s="137" t="s">
        <v>74</v>
      </c>
      <c r="C40" s="130">
        <v>35.200000000000003</v>
      </c>
      <c r="D40" s="131">
        <v>100</v>
      </c>
      <c r="E40" s="189"/>
      <c r="F40" s="92"/>
      <c r="G40" s="92"/>
      <c r="H40" s="115"/>
      <c r="I40" s="3"/>
      <c r="J40" s="2"/>
      <c r="K40" s="2"/>
      <c r="L40" s="4"/>
      <c r="M40" s="189"/>
      <c r="N40" s="93"/>
      <c r="O40" s="93"/>
      <c r="P40" s="115"/>
      <c r="Q40" s="3"/>
      <c r="R40" s="138"/>
      <c r="S40" s="138"/>
      <c r="T40" s="4"/>
      <c r="U40" s="200">
        <f t="shared" ref="U40:U47" si="1">E40*F40+G40*H40+I40*J40+K40*L40+M40*N40+O40*P40+Q40*R40+S40*T40</f>
        <v>0</v>
      </c>
    </row>
    <row r="41" spans="2:21" x14ac:dyDescent="0.3">
      <c r="B41" s="137" t="s">
        <v>75</v>
      </c>
      <c r="C41" s="130">
        <v>5.7</v>
      </c>
      <c r="D41" s="131">
        <v>100</v>
      </c>
      <c r="E41" s="189"/>
      <c r="F41" s="92"/>
      <c r="G41" s="92"/>
      <c r="H41" s="115"/>
      <c r="I41" s="3"/>
      <c r="J41" s="2"/>
      <c r="K41" s="2"/>
      <c r="L41" s="4"/>
      <c r="M41" s="189"/>
      <c r="N41" s="93"/>
      <c r="O41" s="93"/>
      <c r="P41" s="115"/>
      <c r="Q41" s="3"/>
      <c r="R41" s="138"/>
      <c r="S41" s="138"/>
      <c r="T41" s="4"/>
      <c r="U41" s="200">
        <f t="shared" si="1"/>
        <v>0</v>
      </c>
    </row>
    <row r="42" spans="2:21" x14ac:dyDescent="0.3">
      <c r="B42" s="81" t="s">
        <v>76</v>
      </c>
      <c r="C42" s="132">
        <v>26.2</v>
      </c>
      <c r="D42" s="133">
        <v>100</v>
      </c>
      <c r="E42" s="190"/>
      <c r="F42" s="94"/>
      <c r="G42" s="94"/>
      <c r="H42" s="179"/>
      <c r="I42" s="8"/>
      <c r="J42" s="7"/>
      <c r="K42" s="7"/>
      <c r="L42" s="9"/>
      <c r="M42" s="190"/>
      <c r="N42" s="95"/>
      <c r="O42" s="95"/>
      <c r="P42" s="179"/>
      <c r="Q42" s="8"/>
      <c r="R42" s="154"/>
      <c r="S42" s="154"/>
      <c r="T42" s="9"/>
      <c r="U42" s="201">
        <f t="shared" si="1"/>
        <v>0</v>
      </c>
    </row>
    <row r="43" spans="2:21" x14ac:dyDescent="0.3">
      <c r="B43" s="81" t="s">
        <v>77</v>
      </c>
      <c r="C43" s="132">
        <v>3.9</v>
      </c>
      <c r="D43" s="133">
        <v>50</v>
      </c>
      <c r="E43" s="190"/>
      <c r="F43" s="94"/>
      <c r="G43" s="94"/>
      <c r="H43" s="179"/>
      <c r="I43" s="8"/>
      <c r="J43" s="7"/>
      <c r="K43" s="7"/>
      <c r="L43" s="9"/>
      <c r="M43" s="190"/>
      <c r="N43" s="95"/>
      <c r="O43" s="95"/>
      <c r="P43" s="179"/>
      <c r="Q43" s="8"/>
      <c r="R43" s="154"/>
      <c r="S43" s="154"/>
      <c r="T43" s="9"/>
      <c r="U43" s="201">
        <f t="shared" si="1"/>
        <v>0</v>
      </c>
    </row>
    <row r="44" spans="2:21" x14ac:dyDescent="0.3">
      <c r="B44" s="81" t="s">
        <v>78</v>
      </c>
      <c r="C44" s="132">
        <v>18</v>
      </c>
      <c r="D44" s="133">
        <v>50</v>
      </c>
      <c r="E44" s="190"/>
      <c r="F44" s="94"/>
      <c r="G44" s="94"/>
      <c r="H44" s="179"/>
      <c r="I44" s="8"/>
      <c r="J44" s="7"/>
      <c r="K44" s="7"/>
      <c r="L44" s="9"/>
      <c r="M44" s="190"/>
      <c r="N44" s="95"/>
      <c r="O44" s="95"/>
      <c r="P44" s="179"/>
      <c r="Q44" s="8"/>
      <c r="R44" s="154"/>
      <c r="S44" s="154"/>
      <c r="T44" s="9"/>
      <c r="U44" s="201">
        <f t="shared" si="1"/>
        <v>0</v>
      </c>
    </row>
    <row r="45" spans="2:21" x14ac:dyDescent="0.3">
      <c r="B45" s="81" t="s">
        <v>79</v>
      </c>
      <c r="C45" s="132">
        <v>6.9</v>
      </c>
      <c r="D45" s="133">
        <v>50</v>
      </c>
      <c r="E45" s="190"/>
      <c r="F45" s="94"/>
      <c r="G45" s="94"/>
      <c r="H45" s="179"/>
      <c r="I45" s="8"/>
      <c r="J45" s="7"/>
      <c r="K45" s="7"/>
      <c r="L45" s="9"/>
      <c r="M45" s="190"/>
      <c r="N45" s="95"/>
      <c r="O45" s="95"/>
      <c r="P45" s="179"/>
      <c r="Q45" s="8"/>
      <c r="R45" s="154"/>
      <c r="S45" s="154"/>
      <c r="T45" s="9"/>
      <c r="U45" s="201">
        <f t="shared" si="1"/>
        <v>0</v>
      </c>
    </row>
    <row r="46" spans="2:21" x14ac:dyDescent="0.3">
      <c r="B46" s="81" t="s">
        <v>80</v>
      </c>
      <c r="C46" s="132">
        <v>28.7</v>
      </c>
      <c r="D46" s="133">
        <v>50</v>
      </c>
      <c r="E46" s="190"/>
      <c r="F46" s="94"/>
      <c r="G46" s="94"/>
      <c r="H46" s="179"/>
      <c r="I46" s="8"/>
      <c r="J46" s="7"/>
      <c r="K46" s="7"/>
      <c r="L46" s="9"/>
      <c r="M46" s="190"/>
      <c r="N46" s="95"/>
      <c r="O46" s="95"/>
      <c r="P46" s="179"/>
      <c r="Q46" s="8"/>
      <c r="R46" s="154"/>
      <c r="S46" s="154"/>
      <c r="T46" s="9"/>
      <c r="U46" s="201">
        <f t="shared" si="1"/>
        <v>0</v>
      </c>
    </row>
    <row r="47" spans="2:21" x14ac:dyDescent="0.3">
      <c r="B47" s="81" t="s">
        <v>81</v>
      </c>
      <c r="C47" s="132">
        <v>4.5</v>
      </c>
      <c r="D47" s="133">
        <v>50</v>
      </c>
      <c r="E47" s="190"/>
      <c r="F47" s="94"/>
      <c r="G47" s="94"/>
      <c r="H47" s="179"/>
      <c r="I47" s="8"/>
      <c r="J47" s="7"/>
      <c r="K47" s="7"/>
      <c r="L47" s="9"/>
      <c r="M47" s="190"/>
      <c r="N47" s="95"/>
      <c r="O47" s="95"/>
      <c r="P47" s="179"/>
      <c r="Q47" s="8"/>
      <c r="R47" s="154"/>
      <c r="S47" s="154"/>
      <c r="T47" s="9"/>
      <c r="U47" s="201">
        <f t="shared" si="1"/>
        <v>0</v>
      </c>
    </row>
    <row r="48" spans="2:21" ht="15" thickBot="1" x14ac:dyDescent="0.35">
      <c r="B48" s="77"/>
      <c r="C48" s="78"/>
      <c r="D48" s="79"/>
      <c r="E48" s="191"/>
      <c r="F48" s="192"/>
      <c r="G48" s="192"/>
      <c r="H48" s="118"/>
      <c r="I48" s="159"/>
      <c r="J48" s="5"/>
      <c r="K48" s="5"/>
      <c r="L48" s="6"/>
      <c r="M48" s="191"/>
      <c r="N48" s="117"/>
      <c r="O48" s="117"/>
      <c r="P48" s="118"/>
      <c r="Q48" s="159"/>
      <c r="R48" s="140"/>
      <c r="S48" s="140"/>
      <c r="T48" s="6"/>
      <c r="U48" s="202"/>
    </row>
    <row r="49" spans="2:21" ht="15" thickBot="1" x14ac:dyDescent="0.35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5"/>
    </row>
    <row r="50" spans="2:21" x14ac:dyDescent="0.3">
      <c r="B50" s="183" t="s">
        <v>50</v>
      </c>
      <c r="C50" s="105" t="s">
        <v>48</v>
      </c>
      <c r="D50" s="19" t="s">
        <v>45</v>
      </c>
      <c r="E50" s="184" t="s">
        <v>47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x14ac:dyDescent="0.3">
      <c r="B51" s="74"/>
      <c r="C51" s="93"/>
      <c r="D51" s="2"/>
      <c r="E51" s="11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x14ac:dyDescent="0.3">
      <c r="B52" s="74" t="s">
        <v>38</v>
      </c>
      <c r="C52" s="93"/>
      <c r="D52" s="2"/>
      <c r="E52" s="115">
        <f t="shared" ref="E52:E55" si="2">C52*D52</f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x14ac:dyDescent="0.3">
      <c r="B53" s="74" t="s">
        <v>41</v>
      </c>
      <c r="C53" s="93"/>
      <c r="D53" s="2"/>
      <c r="E53" s="115">
        <f t="shared" si="2"/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3">
      <c r="B54" s="74" t="s">
        <v>39</v>
      </c>
      <c r="C54" s="93"/>
      <c r="D54" s="2"/>
      <c r="E54" s="115">
        <f t="shared" si="2"/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3">
      <c r="B55" s="74" t="s">
        <v>40</v>
      </c>
      <c r="C55" s="93"/>
      <c r="D55" s="2"/>
      <c r="E55" s="115">
        <f t="shared" si="2"/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x14ac:dyDescent="0.3">
      <c r="B56" s="74"/>
      <c r="C56" s="93"/>
      <c r="D56" s="2"/>
      <c r="E56" s="11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x14ac:dyDescent="0.3">
      <c r="B57" s="74"/>
      <c r="C57" s="109" t="s">
        <v>49</v>
      </c>
      <c r="D57" s="22" t="s">
        <v>45</v>
      </c>
      <c r="E57" s="116" t="s">
        <v>47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x14ac:dyDescent="0.3">
      <c r="B58" s="74" t="s">
        <v>72</v>
      </c>
      <c r="C58" s="93"/>
      <c r="D58" s="2"/>
      <c r="E58" s="115">
        <f t="shared" ref="E58" si="3">C58*D58</f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3">
      <c r="B59" s="180" t="s">
        <v>118</v>
      </c>
      <c r="C59" s="95"/>
      <c r="D59" s="7"/>
      <c r="E59" s="116">
        <f>SUM(E52:E55)+E58</f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ht="15" thickBot="1" x14ac:dyDescent="0.35">
      <c r="B60" s="77"/>
      <c r="C60" s="117"/>
      <c r="D60" s="5"/>
      <c r="E60" s="118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 ht="15" thickBot="1" x14ac:dyDescent="0.35">
      <c r="B61" s="41"/>
      <c r="C61" s="42"/>
      <c r="D61" s="42"/>
      <c r="E61" s="4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 ht="15" thickBot="1" x14ac:dyDescent="0.3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x14ac:dyDescent="0.3">
      <c r="B63" s="44" t="s">
        <v>0</v>
      </c>
      <c r="C63" s="45">
        <v>3</v>
      </c>
      <c r="D63" s="46"/>
      <c r="E63" s="45" t="s">
        <v>120</v>
      </c>
      <c r="F63" s="46"/>
      <c r="G63" s="45">
        <f>SUM(U71:U76)+E88</f>
        <v>0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7"/>
    </row>
    <row r="64" spans="2:21" x14ac:dyDescent="0.3">
      <c r="B64" s="48" t="s">
        <v>1</v>
      </c>
      <c r="C64" s="49" t="s">
        <v>52</v>
      </c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1"/>
    </row>
    <row r="65" spans="2:21" x14ac:dyDescent="0.3">
      <c r="B65" s="48" t="s">
        <v>2</v>
      </c>
      <c r="C65" s="49">
        <v>2025</v>
      </c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1"/>
    </row>
    <row r="66" spans="2:21" ht="15" thickBot="1" x14ac:dyDescent="0.35">
      <c r="B66" s="52" t="s">
        <v>27</v>
      </c>
      <c r="C66" s="53">
        <f>SUM(C71:C77)</f>
        <v>104.38000000000001</v>
      </c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5"/>
    </row>
    <row r="67" spans="2:21" ht="15" thickBot="1" x14ac:dyDescent="0.35"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2"/>
    </row>
    <row r="68" spans="2:21" x14ac:dyDescent="0.3">
      <c r="B68" s="30" t="s">
        <v>3</v>
      </c>
      <c r="C68" s="56" t="s">
        <v>46</v>
      </c>
      <c r="D68" s="31" t="s">
        <v>115</v>
      </c>
      <c r="E68" s="24" t="s">
        <v>4</v>
      </c>
      <c r="F68" s="168"/>
      <c r="G68" s="142"/>
      <c r="H68" s="25"/>
      <c r="I68" s="18" t="s">
        <v>5</v>
      </c>
      <c r="J68" s="19"/>
      <c r="K68" s="19"/>
      <c r="L68" s="20"/>
      <c r="M68" s="24" t="s">
        <v>6</v>
      </c>
      <c r="N68" s="168"/>
      <c r="O68" s="142"/>
      <c r="P68" s="161"/>
      <c r="Q68" s="18" t="s">
        <v>7</v>
      </c>
      <c r="R68" s="19"/>
      <c r="S68" s="19"/>
      <c r="T68" s="20"/>
      <c r="U68" s="210" t="s">
        <v>117</v>
      </c>
    </row>
    <row r="69" spans="2:21" s="207" customFormat="1" ht="28.8" x14ac:dyDescent="0.3">
      <c r="B69" s="204"/>
      <c r="C69" s="205"/>
      <c r="D69" s="206"/>
      <c r="E69" s="146" t="s">
        <v>43</v>
      </c>
      <c r="F69" s="148" t="s">
        <v>116</v>
      </c>
      <c r="G69" s="147" t="s">
        <v>44</v>
      </c>
      <c r="H69" s="148" t="s">
        <v>116</v>
      </c>
      <c r="I69" s="151" t="s">
        <v>43</v>
      </c>
      <c r="J69" s="153" t="s">
        <v>116</v>
      </c>
      <c r="K69" s="152" t="s">
        <v>44</v>
      </c>
      <c r="L69" s="153" t="s">
        <v>116</v>
      </c>
      <c r="M69" s="146" t="s">
        <v>43</v>
      </c>
      <c r="N69" s="148" t="s">
        <v>116</v>
      </c>
      <c r="O69" s="147" t="s">
        <v>44</v>
      </c>
      <c r="P69" s="160" t="s">
        <v>116</v>
      </c>
      <c r="Q69" s="151" t="s">
        <v>43</v>
      </c>
      <c r="R69" s="153" t="s">
        <v>116</v>
      </c>
      <c r="S69" s="153" t="s">
        <v>44</v>
      </c>
      <c r="T69" s="152" t="s">
        <v>116</v>
      </c>
      <c r="U69" s="165"/>
    </row>
    <row r="70" spans="2:21" x14ac:dyDescent="0.3">
      <c r="B70" s="32"/>
      <c r="C70" s="57"/>
      <c r="D70" s="33"/>
      <c r="E70" s="26"/>
      <c r="F70" s="84"/>
      <c r="G70" s="84"/>
      <c r="H70" s="27"/>
      <c r="I70" s="21"/>
      <c r="J70" s="22"/>
      <c r="K70" s="22"/>
      <c r="L70" s="23"/>
      <c r="M70" s="26"/>
      <c r="N70" s="39"/>
      <c r="O70" s="39"/>
      <c r="P70" s="27"/>
      <c r="Q70" s="21"/>
      <c r="R70" s="139"/>
      <c r="S70" s="139"/>
      <c r="T70" s="23"/>
      <c r="U70" s="208"/>
    </row>
    <row r="71" spans="2:21" x14ac:dyDescent="0.3">
      <c r="B71" s="136" t="s">
        <v>53</v>
      </c>
      <c r="C71" s="58">
        <v>38.1</v>
      </c>
      <c r="D71" s="35">
        <v>100</v>
      </c>
      <c r="E71" s="16"/>
      <c r="F71" s="83"/>
      <c r="G71" s="83"/>
      <c r="H71" s="28"/>
      <c r="I71" s="3"/>
      <c r="J71" s="2"/>
      <c r="K71" s="2"/>
      <c r="L71" s="4"/>
      <c r="M71" s="16"/>
      <c r="N71" s="38"/>
      <c r="O71" s="38"/>
      <c r="P71" s="28"/>
      <c r="Q71" s="3"/>
      <c r="R71" s="138"/>
      <c r="S71" s="138"/>
      <c r="T71" s="4"/>
      <c r="U71" s="175">
        <f t="shared" ref="U71:U76" si="4">E71*F71+G71*H71+I71*J71+K71*L71+M71*N71+O71*P71+Q71*R71+S71*T71</f>
        <v>0</v>
      </c>
    </row>
    <row r="72" spans="2:21" x14ac:dyDescent="0.3">
      <c r="B72" s="136" t="s">
        <v>54</v>
      </c>
      <c r="C72" s="58">
        <v>11.9</v>
      </c>
      <c r="D72" s="35">
        <v>100</v>
      </c>
      <c r="E72" s="16"/>
      <c r="F72" s="83"/>
      <c r="G72" s="83"/>
      <c r="H72" s="28"/>
      <c r="I72" s="3"/>
      <c r="J72" s="2"/>
      <c r="K72" s="2"/>
      <c r="L72" s="4"/>
      <c r="M72" s="16"/>
      <c r="N72" s="38"/>
      <c r="O72" s="38"/>
      <c r="P72" s="28"/>
      <c r="Q72" s="3"/>
      <c r="R72" s="138"/>
      <c r="S72" s="138"/>
      <c r="T72" s="4"/>
      <c r="U72" s="175">
        <f t="shared" si="4"/>
        <v>0</v>
      </c>
    </row>
    <row r="73" spans="2:21" x14ac:dyDescent="0.3">
      <c r="B73" s="136" t="s">
        <v>55</v>
      </c>
      <c r="C73" s="58">
        <v>28.3</v>
      </c>
      <c r="D73" s="35">
        <v>100</v>
      </c>
      <c r="E73" s="16"/>
      <c r="F73" s="83"/>
      <c r="G73" s="83"/>
      <c r="H73" s="28"/>
      <c r="I73" s="3"/>
      <c r="J73" s="2"/>
      <c r="K73" s="2"/>
      <c r="L73" s="4"/>
      <c r="M73" s="16"/>
      <c r="N73" s="38"/>
      <c r="O73" s="38"/>
      <c r="P73" s="28"/>
      <c r="Q73" s="3"/>
      <c r="R73" s="138"/>
      <c r="S73" s="138"/>
      <c r="T73" s="4"/>
      <c r="U73" s="175">
        <f t="shared" si="4"/>
        <v>0</v>
      </c>
    </row>
    <row r="74" spans="2:21" x14ac:dyDescent="0.3">
      <c r="B74" s="136" t="s">
        <v>56</v>
      </c>
      <c r="C74" s="58">
        <v>17.7</v>
      </c>
      <c r="D74" s="35">
        <v>100</v>
      </c>
      <c r="E74" s="16"/>
      <c r="F74" s="83"/>
      <c r="G74" s="83"/>
      <c r="H74" s="28"/>
      <c r="I74" s="3"/>
      <c r="J74" s="2"/>
      <c r="K74" s="2"/>
      <c r="L74" s="4"/>
      <c r="M74" s="16"/>
      <c r="N74" s="38"/>
      <c r="O74" s="38"/>
      <c r="P74" s="28"/>
      <c r="Q74" s="3"/>
      <c r="R74" s="138"/>
      <c r="S74" s="138"/>
      <c r="T74" s="4"/>
      <c r="U74" s="175">
        <f t="shared" si="4"/>
        <v>0</v>
      </c>
    </row>
    <row r="75" spans="2:21" x14ac:dyDescent="0.3">
      <c r="B75" s="62" t="s">
        <v>57</v>
      </c>
      <c r="C75" s="59">
        <v>5.7</v>
      </c>
      <c r="D75" s="37">
        <v>100</v>
      </c>
      <c r="E75" s="17"/>
      <c r="F75" s="127"/>
      <c r="G75" s="127"/>
      <c r="H75" s="29"/>
      <c r="I75" s="8"/>
      <c r="J75" s="7"/>
      <c r="K75" s="7"/>
      <c r="L75" s="9"/>
      <c r="M75" s="17"/>
      <c r="N75" s="123"/>
      <c r="O75" s="123"/>
      <c r="P75" s="29"/>
      <c r="Q75" s="8"/>
      <c r="R75" s="154"/>
      <c r="S75" s="154"/>
      <c r="T75" s="9"/>
      <c r="U75" s="175">
        <f t="shared" si="4"/>
        <v>0</v>
      </c>
    </row>
    <row r="76" spans="2:21" x14ac:dyDescent="0.3">
      <c r="B76" s="62" t="s">
        <v>58</v>
      </c>
      <c r="C76" s="59">
        <v>2.68</v>
      </c>
      <c r="D76" s="37">
        <v>100</v>
      </c>
      <c r="E76" s="17"/>
      <c r="F76" s="127"/>
      <c r="G76" s="127"/>
      <c r="H76" s="29"/>
      <c r="I76" s="8"/>
      <c r="J76" s="7"/>
      <c r="K76" s="7"/>
      <c r="L76" s="9"/>
      <c r="M76" s="17"/>
      <c r="N76" s="123"/>
      <c r="O76" s="123"/>
      <c r="P76" s="29"/>
      <c r="Q76" s="8"/>
      <c r="R76" s="154"/>
      <c r="S76" s="154"/>
      <c r="T76" s="9"/>
      <c r="U76" s="175">
        <f t="shared" si="4"/>
        <v>0</v>
      </c>
    </row>
    <row r="77" spans="2:21" ht="15" thickBot="1" x14ac:dyDescent="0.35">
      <c r="B77" s="60"/>
      <c r="C77" s="122"/>
      <c r="D77" s="129"/>
      <c r="E77" s="171"/>
      <c r="F77" s="86"/>
      <c r="G77" s="86"/>
      <c r="H77" s="67"/>
      <c r="I77" s="159"/>
      <c r="J77" s="5"/>
      <c r="K77" s="5"/>
      <c r="L77" s="6"/>
      <c r="M77" s="171"/>
      <c r="N77" s="40"/>
      <c r="O77" s="40"/>
      <c r="P77" s="67"/>
      <c r="Q77" s="159"/>
      <c r="R77" s="140"/>
      <c r="S77" s="140"/>
      <c r="T77" s="6"/>
      <c r="U77" s="176"/>
    </row>
    <row r="78" spans="2:21" ht="15" thickBot="1" x14ac:dyDescent="0.35">
      <c r="B78" s="10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2"/>
    </row>
    <row r="79" spans="2:21" x14ac:dyDescent="0.3">
      <c r="B79" s="30" t="s">
        <v>50</v>
      </c>
      <c r="C79" s="168" t="s">
        <v>48</v>
      </c>
      <c r="D79" s="19" t="s">
        <v>45</v>
      </c>
      <c r="E79" s="25" t="s">
        <v>47</v>
      </c>
      <c r="F79" s="1"/>
      <c r="G79" s="1"/>
    </row>
    <row r="80" spans="2:21" x14ac:dyDescent="0.3">
      <c r="B80" s="34"/>
      <c r="C80" s="38"/>
      <c r="D80" s="2"/>
      <c r="E80" s="28"/>
      <c r="F80" s="1"/>
      <c r="G80" s="1"/>
    </row>
    <row r="81" spans="2:21" x14ac:dyDescent="0.3">
      <c r="B81" s="34" t="s">
        <v>38</v>
      </c>
      <c r="C81" s="38"/>
      <c r="D81" s="2"/>
      <c r="E81" s="28">
        <f t="shared" ref="E81:E84" si="5">C81*D81</f>
        <v>0</v>
      </c>
      <c r="F81" s="1"/>
      <c r="G81" s="1"/>
    </row>
    <row r="82" spans="2:21" x14ac:dyDescent="0.3">
      <c r="B82" s="34" t="s">
        <v>41</v>
      </c>
      <c r="C82" s="38"/>
      <c r="D82" s="2"/>
      <c r="E82" s="28">
        <f t="shared" si="5"/>
        <v>0</v>
      </c>
      <c r="F82" s="1"/>
      <c r="G82" s="1"/>
    </row>
    <row r="83" spans="2:21" x14ac:dyDescent="0.3">
      <c r="B83" s="34" t="s">
        <v>39</v>
      </c>
      <c r="C83" s="38"/>
      <c r="D83" s="2"/>
      <c r="E83" s="28">
        <f t="shared" si="5"/>
        <v>0</v>
      </c>
      <c r="F83" s="1"/>
      <c r="G83" s="1"/>
    </row>
    <row r="84" spans="2:21" x14ac:dyDescent="0.3">
      <c r="B84" s="34" t="s">
        <v>40</v>
      </c>
      <c r="C84" s="38"/>
      <c r="D84" s="2"/>
      <c r="E84" s="28">
        <f t="shared" si="5"/>
        <v>0</v>
      </c>
      <c r="F84" s="1"/>
      <c r="G84" s="1"/>
    </row>
    <row r="85" spans="2:21" x14ac:dyDescent="0.3">
      <c r="B85" s="34"/>
      <c r="C85" s="38"/>
      <c r="D85" s="2"/>
      <c r="E85" s="28"/>
      <c r="F85" s="1"/>
      <c r="G85" s="1"/>
    </row>
    <row r="86" spans="2:21" x14ac:dyDescent="0.3">
      <c r="B86" s="34"/>
      <c r="C86" s="39" t="s">
        <v>49</v>
      </c>
      <c r="D86" s="22" t="s">
        <v>45</v>
      </c>
      <c r="E86" s="27" t="s">
        <v>47</v>
      </c>
      <c r="F86" s="1"/>
      <c r="G86" s="1"/>
    </row>
    <row r="87" spans="2:21" x14ac:dyDescent="0.3">
      <c r="B87" s="34" t="s">
        <v>72</v>
      </c>
      <c r="C87" s="38"/>
      <c r="D87" s="2"/>
      <c r="E87" s="28">
        <f t="shared" ref="E87" si="6">C87*D87</f>
        <v>0</v>
      </c>
      <c r="F87" s="1"/>
      <c r="G87" s="1"/>
    </row>
    <row r="88" spans="2:21" x14ac:dyDescent="0.3">
      <c r="B88" s="177" t="s">
        <v>118</v>
      </c>
      <c r="C88" s="123"/>
      <c r="D88" s="7"/>
      <c r="E88" s="212">
        <f>SUM(E81:E84)+E87</f>
        <v>0</v>
      </c>
      <c r="F88" s="1"/>
      <c r="G88" s="1"/>
    </row>
    <row r="89" spans="2:21" ht="15" thickBot="1" x14ac:dyDescent="0.35">
      <c r="B89" s="60"/>
      <c r="C89" s="40"/>
      <c r="D89" s="5"/>
      <c r="E89" s="67"/>
      <c r="F89" s="1"/>
      <c r="G89" s="1"/>
    </row>
    <row r="90" spans="2:21" ht="15" thickBot="1" x14ac:dyDescent="0.35">
      <c r="B90" s="110"/>
      <c r="C90" s="111"/>
      <c r="D90" s="111"/>
      <c r="E90" s="112"/>
      <c r="F90" s="1"/>
      <c r="G90" s="1"/>
    </row>
    <row r="91" spans="2:21" ht="15" thickBot="1" x14ac:dyDescent="0.35"/>
    <row r="92" spans="2:21" x14ac:dyDescent="0.3">
      <c r="B92" s="96" t="s">
        <v>0</v>
      </c>
      <c r="C92" s="97">
        <v>4</v>
      </c>
      <c r="D92" s="68"/>
      <c r="E92" s="97" t="s">
        <v>120</v>
      </c>
      <c r="F92" s="68"/>
      <c r="G92" s="97">
        <f>SUM(U100:U104)+E116</f>
        <v>0</v>
      </c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9"/>
    </row>
    <row r="93" spans="2:21" x14ac:dyDescent="0.3">
      <c r="B93" s="98" t="s">
        <v>1</v>
      </c>
      <c r="C93" s="99" t="s">
        <v>59</v>
      </c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1"/>
    </row>
    <row r="94" spans="2:21" x14ac:dyDescent="0.3">
      <c r="B94" s="98" t="s">
        <v>2</v>
      </c>
      <c r="C94" s="99">
        <v>2025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1"/>
    </row>
    <row r="95" spans="2:21" ht="15" thickBot="1" x14ac:dyDescent="0.35">
      <c r="B95" s="100" t="s">
        <v>27</v>
      </c>
      <c r="C95" s="101">
        <f>SUM(C100:C105)</f>
        <v>97.7</v>
      </c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3"/>
    </row>
    <row r="96" spans="2:21" ht="15" thickBot="1" x14ac:dyDescent="0.35">
      <c r="B96" s="13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5"/>
    </row>
    <row r="97" spans="2:21" x14ac:dyDescent="0.3">
      <c r="B97" s="102" t="s">
        <v>3</v>
      </c>
      <c r="C97" s="103" t="s">
        <v>46</v>
      </c>
      <c r="D97" s="104" t="s">
        <v>115</v>
      </c>
      <c r="E97" s="185" t="s">
        <v>4</v>
      </c>
      <c r="F97" s="186"/>
      <c r="G97" s="186"/>
      <c r="H97" s="114"/>
      <c r="I97" s="158" t="s">
        <v>5</v>
      </c>
      <c r="J97" s="65"/>
      <c r="K97" s="65"/>
      <c r="L97" s="119"/>
      <c r="M97" s="185" t="s">
        <v>6</v>
      </c>
      <c r="N97" s="113"/>
      <c r="O97" s="113"/>
      <c r="P97" s="114"/>
      <c r="Q97" s="158" t="s">
        <v>7</v>
      </c>
      <c r="R97" s="141"/>
      <c r="S97" s="141"/>
      <c r="T97" s="119"/>
      <c r="U97" s="193" t="s">
        <v>119</v>
      </c>
    </row>
    <row r="98" spans="2:21" ht="28.8" x14ac:dyDescent="0.3">
      <c r="B98" s="80"/>
      <c r="C98" s="106"/>
      <c r="D98" s="107"/>
      <c r="E98" s="187" t="s">
        <v>43</v>
      </c>
      <c r="F98" s="181" t="s">
        <v>116</v>
      </c>
      <c r="G98" s="181" t="s">
        <v>44</v>
      </c>
      <c r="H98" s="188" t="s">
        <v>116</v>
      </c>
      <c r="I98" s="151" t="s">
        <v>43</v>
      </c>
      <c r="J98" s="153" t="s">
        <v>116</v>
      </c>
      <c r="K98" s="153" t="s">
        <v>44</v>
      </c>
      <c r="L98" s="152" t="s">
        <v>116</v>
      </c>
      <c r="M98" s="187" t="s">
        <v>43</v>
      </c>
      <c r="N98" s="182" t="s">
        <v>116</v>
      </c>
      <c r="O98" s="182" t="s">
        <v>44</v>
      </c>
      <c r="P98" s="188" t="s">
        <v>116</v>
      </c>
      <c r="Q98" s="151" t="s">
        <v>43</v>
      </c>
      <c r="R98" s="155" t="s">
        <v>116</v>
      </c>
      <c r="S98" s="155" t="s">
        <v>44</v>
      </c>
      <c r="T98" s="152" t="s">
        <v>116</v>
      </c>
      <c r="U98" s="199"/>
    </row>
    <row r="99" spans="2:21" x14ac:dyDescent="0.3">
      <c r="B99" s="74"/>
      <c r="C99" s="75"/>
      <c r="D99" s="76"/>
      <c r="E99" s="189"/>
      <c r="F99" s="92"/>
      <c r="G99" s="92"/>
      <c r="H99" s="115"/>
      <c r="I99" s="3"/>
      <c r="J99" s="2"/>
      <c r="K99" s="2"/>
      <c r="L99" s="4"/>
      <c r="M99" s="189"/>
      <c r="N99" s="93"/>
      <c r="O99" s="93"/>
      <c r="P99" s="115"/>
      <c r="Q99" s="3"/>
      <c r="R99" s="138"/>
      <c r="S99" s="138"/>
      <c r="T99" s="4"/>
      <c r="U99" s="195"/>
    </row>
    <row r="100" spans="2:21" x14ac:dyDescent="0.3">
      <c r="B100" s="74" t="s">
        <v>60</v>
      </c>
      <c r="C100" s="75">
        <v>11.4</v>
      </c>
      <c r="D100" s="76">
        <v>50</v>
      </c>
      <c r="E100" s="189"/>
      <c r="F100" s="92"/>
      <c r="G100" s="92"/>
      <c r="H100" s="115"/>
      <c r="I100" s="3"/>
      <c r="J100" s="2"/>
      <c r="K100" s="2"/>
      <c r="L100" s="4"/>
      <c r="M100" s="189"/>
      <c r="N100" s="93"/>
      <c r="O100" s="93"/>
      <c r="P100" s="115"/>
      <c r="Q100" s="3"/>
      <c r="R100" s="138"/>
      <c r="S100" s="138"/>
      <c r="T100" s="4"/>
      <c r="U100" s="195">
        <f t="shared" ref="U100:U104" si="7">E100*F100+G100*H100+I100*J100+K100*L100+M100*N100+O100*P100+Q100*R100+S100*T100</f>
        <v>0</v>
      </c>
    </row>
    <row r="101" spans="2:21" x14ac:dyDescent="0.3">
      <c r="B101" s="74" t="s">
        <v>61</v>
      </c>
      <c r="C101" s="75">
        <v>6.9</v>
      </c>
      <c r="D101" s="76">
        <v>50</v>
      </c>
      <c r="E101" s="189"/>
      <c r="F101" s="92"/>
      <c r="G101" s="92"/>
      <c r="H101" s="115"/>
      <c r="I101" s="3"/>
      <c r="J101" s="2"/>
      <c r="K101" s="2"/>
      <c r="L101" s="4"/>
      <c r="M101" s="189"/>
      <c r="N101" s="93"/>
      <c r="O101" s="93"/>
      <c r="P101" s="115"/>
      <c r="Q101" s="3"/>
      <c r="R101" s="138"/>
      <c r="S101" s="138"/>
      <c r="T101" s="4"/>
      <c r="U101" s="195">
        <f t="shared" si="7"/>
        <v>0</v>
      </c>
    </row>
    <row r="102" spans="2:21" x14ac:dyDescent="0.3">
      <c r="B102" s="124" t="s">
        <v>62</v>
      </c>
      <c r="C102" s="125">
        <v>2.4</v>
      </c>
      <c r="D102" s="126">
        <v>50</v>
      </c>
      <c r="E102" s="190"/>
      <c r="F102" s="94"/>
      <c r="G102" s="94"/>
      <c r="H102" s="179"/>
      <c r="I102" s="8"/>
      <c r="J102" s="7"/>
      <c r="K102" s="7"/>
      <c r="L102" s="9"/>
      <c r="M102" s="190"/>
      <c r="N102" s="95"/>
      <c r="O102" s="95"/>
      <c r="P102" s="179"/>
      <c r="Q102" s="8"/>
      <c r="R102" s="154"/>
      <c r="S102" s="154"/>
      <c r="T102" s="9"/>
      <c r="U102" s="195">
        <f t="shared" si="7"/>
        <v>0</v>
      </c>
    </row>
    <row r="103" spans="2:21" x14ac:dyDescent="0.3">
      <c r="B103" s="124" t="s">
        <v>64</v>
      </c>
      <c r="C103" s="125">
        <v>36</v>
      </c>
      <c r="D103" s="126">
        <v>50</v>
      </c>
      <c r="E103" s="190"/>
      <c r="F103" s="94"/>
      <c r="G103" s="94"/>
      <c r="H103" s="179"/>
      <c r="I103" s="8"/>
      <c r="J103" s="7"/>
      <c r="K103" s="7"/>
      <c r="L103" s="9"/>
      <c r="M103" s="190"/>
      <c r="N103" s="95"/>
      <c r="O103" s="95"/>
      <c r="P103" s="179"/>
      <c r="Q103" s="8"/>
      <c r="R103" s="154"/>
      <c r="S103" s="154"/>
      <c r="T103" s="9"/>
      <c r="U103" s="195">
        <f t="shared" si="7"/>
        <v>0</v>
      </c>
    </row>
    <row r="104" spans="2:21" x14ac:dyDescent="0.3">
      <c r="B104" s="124" t="s">
        <v>63</v>
      </c>
      <c r="C104" s="125">
        <v>41</v>
      </c>
      <c r="D104" s="126">
        <v>100</v>
      </c>
      <c r="E104" s="190"/>
      <c r="F104" s="94"/>
      <c r="G104" s="94"/>
      <c r="H104" s="179"/>
      <c r="I104" s="8"/>
      <c r="J104" s="7"/>
      <c r="K104" s="7"/>
      <c r="L104" s="9"/>
      <c r="M104" s="190"/>
      <c r="N104" s="95"/>
      <c r="O104" s="95"/>
      <c r="P104" s="179"/>
      <c r="Q104" s="8"/>
      <c r="R104" s="154"/>
      <c r="S104" s="154"/>
      <c r="T104" s="9"/>
      <c r="U104" s="195">
        <f t="shared" si="7"/>
        <v>0</v>
      </c>
    </row>
    <row r="105" spans="2:21" ht="15" thickBot="1" x14ac:dyDescent="0.35">
      <c r="B105" s="77"/>
      <c r="C105" s="78"/>
      <c r="D105" s="79"/>
      <c r="E105" s="191"/>
      <c r="F105" s="192"/>
      <c r="G105" s="192"/>
      <c r="H105" s="118"/>
      <c r="I105" s="159"/>
      <c r="J105" s="5"/>
      <c r="K105" s="5"/>
      <c r="L105" s="6"/>
      <c r="M105" s="191"/>
      <c r="N105" s="117"/>
      <c r="O105" s="117"/>
      <c r="P105" s="118"/>
      <c r="Q105" s="159"/>
      <c r="R105" s="140"/>
      <c r="S105" s="140"/>
      <c r="T105" s="6"/>
      <c r="U105" s="196"/>
    </row>
    <row r="106" spans="2:21" ht="15" thickBot="1" x14ac:dyDescent="0.35">
      <c r="B106" s="13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5"/>
    </row>
    <row r="107" spans="2:21" x14ac:dyDescent="0.3">
      <c r="B107" s="183" t="s">
        <v>50</v>
      </c>
      <c r="C107" s="105" t="s">
        <v>48</v>
      </c>
      <c r="D107" s="19" t="s">
        <v>45</v>
      </c>
      <c r="E107" s="184" t="s">
        <v>47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 x14ac:dyDescent="0.3">
      <c r="B108" s="74"/>
      <c r="C108" s="93"/>
      <c r="D108" s="2"/>
      <c r="E108" s="11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 x14ac:dyDescent="0.3">
      <c r="B109" s="74" t="s">
        <v>38</v>
      </c>
      <c r="C109" s="93"/>
      <c r="D109" s="2"/>
      <c r="E109" s="115">
        <f>C109*D109</f>
        <v>0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 x14ac:dyDescent="0.3">
      <c r="B110" s="74" t="s">
        <v>41</v>
      </c>
      <c r="C110" s="93"/>
      <c r="D110" s="2"/>
      <c r="E110" s="115">
        <f t="shared" ref="E110:E112" si="8">C110*D110</f>
        <v>0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 x14ac:dyDescent="0.3">
      <c r="B111" s="74" t="s">
        <v>39</v>
      </c>
      <c r="C111" s="93"/>
      <c r="D111" s="2"/>
      <c r="E111" s="115">
        <f t="shared" si="8"/>
        <v>0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 x14ac:dyDescent="0.3">
      <c r="B112" s="74" t="s">
        <v>40</v>
      </c>
      <c r="C112" s="93"/>
      <c r="D112" s="2"/>
      <c r="E112" s="115">
        <f t="shared" si="8"/>
        <v>0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 x14ac:dyDescent="0.3">
      <c r="B113" s="74"/>
      <c r="C113" s="93"/>
      <c r="D113" s="2"/>
      <c r="E113" s="11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 x14ac:dyDescent="0.3">
      <c r="B114" s="74"/>
      <c r="C114" s="109" t="s">
        <v>49</v>
      </c>
      <c r="D114" s="22" t="s">
        <v>45</v>
      </c>
      <c r="E114" s="116" t="s">
        <v>47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 x14ac:dyDescent="0.3">
      <c r="B115" s="74" t="s">
        <v>72</v>
      </c>
      <c r="C115" s="93"/>
      <c r="D115" s="2"/>
      <c r="E115" s="115">
        <f t="shared" ref="E115" si="9">C115*D115</f>
        <v>0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 x14ac:dyDescent="0.3">
      <c r="B116" s="180" t="s">
        <v>118</v>
      </c>
      <c r="C116" s="95"/>
      <c r="D116" s="7"/>
      <c r="E116" s="211">
        <f>SUM(E109:E112)+E115</f>
        <v>0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 ht="15" thickBot="1" x14ac:dyDescent="0.35">
      <c r="B117" s="77"/>
      <c r="C117" s="117"/>
      <c r="D117" s="5"/>
      <c r="E117" s="118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 ht="15" thickBot="1" x14ac:dyDescent="0.35">
      <c r="B118" s="41"/>
      <c r="C118" s="42"/>
      <c r="D118" s="42"/>
      <c r="E118" s="4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 ht="15" thickBot="1" x14ac:dyDescent="0.35"/>
    <row r="120" spans="2:21" x14ac:dyDescent="0.3">
      <c r="B120" s="44" t="s">
        <v>0</v>
      </c>
      <c r="C120" s="45">
        <v>5</v>
      </c>
      <c r="D120" s="46"/>
      <c r="E120" s="45" t="s">
        <v>120</v>
      </c>
      <c r="F120" s="46"/>
      <c r="G120" s="45">
        <f>SUM(U128:U134)+E146</f>
        <v>0</v>
      </c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7"/>
    </row>
    <row r="121" spans="2:21" x14ac:dyDescent="0.3">
      <c r="B121" s="48" t="s">
        <v>1</v>
      </c>
      <c r="C121" s="49" t="s">
        <v>52</v>
      </c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1"/>
    </row>
    <row r="122" spans="2:21" x14ac:dyDescent="0.3">
      <c r="B122" s="48" t="s">
        <v>2</v>
      </c>
      <c r="C122" s="49">
        <v>2025</v>
      </c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1"/>
    </row>
    <row r="123" spans="2:21" ht="15" thickBot="1" x14ac:dyDescent="0.35">
      <c r="B123" s="52" t="s">
        <v>27</v>
      </c>
      <c r="C123" s="53">
        <f>SUM(C128:C135)</f>
        <v>83.449999999999989</v>
      </c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5"/>
    </row>
    <row r="124" spans="2:21" ht="15" thickBot="1" x14ac:dyDescent="0.35">
      <c r="B124" s="10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2"/>
    </row>
    <row r="125" spans="2:21" x14ac:dyDescent="0.3">
      <c r="B125" s="30" t="s">
        <v>3</v>
      </c>
      <c r="C125" s="56" t="s">
        <v>46</v>
      </c>
      <c r="D125" s="31" t="s">
        <v>115</v>
      </c>
      <c r="E125" s="24" t="s">
        <v>4</v>
      </c>
      <c r="F125" s="168"/>
      <c r="G125" s="142"/>
      <c r="H125" s="25"/>
      <c r="I125" s="18" t="s">
        <v>5</v>
      </c>
      <c r="J125" s="19"/>
      <c r="K125" s="19"/>
      <c r="L125" s="20"/>
      <c r="M125" s="24" t="s">
        <v>6</v>
      </c>
      <c r="N125" s="168"/>
      <c r="O125" s="142"/>
      <c r="P125" s="161"/>
      <c r="Q125" s="18" t="s">
        <v>7</v>
      </c>
      <c r="R125" s="19"/>
      <c r="S125" s="19"/>
      <c r="T125" s="20"/>
      <c r="U125" s="210" t="s">
        <v>117</v>
      </c>
    </row>
    <row r="126" spans="2:21" ht="28.8" x14ac:dyDescent="0.3">
      <c r="B126" s="32"/>
      <c r="C126" s="57"/>
      <c r="D126" s="33"/>
      <c r="E126" s="146" t="s">
        <v>43</v>
      </c>
      <c r="F126" s="39" t="s">
        <v>116</v>
      </c>
      <c r="G126" s="147" t="s">
        <v>44</v>
      </c>
      <c r="H126" s="148" t="s">
        <v>116</v>
      </c>
      <c r="I126" s="151" t="s">
        <v>43</v>
      </c>
      <c r="J126" s="153" t="s">
        <v>116</v>
      </c>
      <c r="K126" s="152" t="s">
        <v>44</v>
      </c>
      <c r="L126" s="153" t="s">
        <v>116</v>
      </c>
      <c r="M126" s="146" t="s">
        <v>43</v>
      </c>
      <c r="N126" s="39" t="s">
        <v>116</v>
      </c>
      <c r="O126" s="147" t="s">
        <v>44</v>
      </c>
      <c r="P126" s="160" t="s">
        <v>116</v>
      </c>
      <c r="Q126" s="151" t="s">
        <v>43</v>
      </c>
      <c r="R126" s="153" t="s">
        <v>116</v>
      </c>
      <c r="S126" s="153" t="s">
        <v>44</v>
      </c>
      <c r="T126" s="152" t="s">
        <v>116</v>
      </c>
      <c r="U126" s="165"/>
    </row>
    <row r="127" spans="2:21" x14ac:dyDescent="0.3">
      <c r="B127" s="32"/>
      <c r="C127" s="57"/>
      <c r="D127" s="33"/>
      <c r="E127" s="26"/>
      <c r="F127" s="84"/>
      <c r="G127" s="84"/>
      <c r="H127" s="27"/>
      <c r="I127" s="21"/>
      <c r="J127" s="22"/>
      <c r="K127" s="22"/>
      <c r="L127" s="23"/>
      <c r="M127" s="26"/>
      <c r="N127" s="39"/>
      <c r="O127" s="39"/>
      <c r="P127" s="27"/>
      <c r="Q127" s="21"/>
      <c r="R127" s="139"/>
      <c r="S127" s="139"/>
      <c r="T127" s="23"/>
      <c r="U127" s="208"/>
    </row>
    <row r="128" spans="2:21" x14ac:dyDescent="0.3">
      <c r="B128" s="34" t="s">
        <v>65</v>
      </c>
      <c r="C128" s="58">
        <v>24.6</v>
      </c>
      <c r="D128" s="35">
        <v>50</v>
      </c>
      <c r="E128" s="16"/>
      <c r="F128" s="83"/>
      <c r="G128" s="83"/>
      <c r="H128" s="28"/>
      <c r="I128" s="3"/>
      <c r="J128" s="2"/>
      <c r="K128" s="2"/>
      <c r="L128" s="4"/>
      <c r="M128" s="16"/>
      <c r="N128" s="38"/>
      <c r="O128" s="38"/>
      <c r="P128" s="28"/>
      <c r="Q128" s="3"/>
      <c r="R128" s="138"/>
      <c r="S128" s="138"/>
      <c r="T128" s="4"/>
      <c r="U128" s="175">
        <f>E128*F128+G128*H128+I128*J128+K128*L128+M128*N128+O128*P128+Q128*R128+S128*T128</f>
        <v>0</v>
      </c>
    </row>
    <row r="129" spans="2:21" x14ac:dyDescent="0.3">
      <c r="B129" s="34" t="s">
        <v>66</v>
      </c>
      <c r="C129" s="58">
        <v>7.4</v>
      </c>
      <c r="D129" s="35">
        <v>50</v>
      </c>
      <c r="E129" s="16"/>
      <c r="F129" s="83"/>
      <c r="G129" s="83"/>
      <c r="H129" s="28"/>
      <c r="I129" s="3"/>
      <c r="J129" s="2"/>
      <c r="K129" s="2"/>
      <c r="L129" s="4"/>
      <c r="M129" s="16"/>
      <c r="N129" s="38"/>
      <c r="O129" s="38"/>
      <c r="P129" s="28"/>
      <c r="Q129" s="3"/>
      <c r="R129" s="138"/>
      <c r="S129" s="138"/>
      <c r="T129" s="4"/>
      <c r="U129" s="175">
        <f t="shared" ref="U129:U134" si="10">E129*F129+G129*H129+I129*J129+K129*L129+M129*N129+O129*P129+Q129*R129+S129*T129</f>
        <v>0</v>
      </c>
    </row>
    <row r="130" spans="2:21" x14ac:dyDescent="0.3">
      <c r="B130" s="34" t="s">
        <v>67</v>
      </c>
      <c r="C130" s="58">
        <v>24.9</v>
      </c>
      <c r="D130" s="35">
        <v>50</v>
      </c>
      <c r="E130" s="16"/>
      <c r="F130" s="83"/>
      <c r="G130" s="83"/>
      <c r="H130" s="28"/>
      <c r="I130" s="3"/>
      <c r="J130" s="2"/>
      <c r="K130" s="2"/>
      <c r="L130" s="4"/>
      <c r="M130" s="16"/>
      <c r="N130" s="38"/>
      <c r="O130" s="38"/>
      <c r="P130" s="28"/>
      <c r="Q130" s="3"/>
      <c r="R130" s="138"/>
      <c r="S130" s="138"/>
      <c r="T130" s="4"/>
      <c r="U130" s="175">
        <f t="shared" si="10"/>
        <v>0</v>
      </c>
    </row>
    <row r="131" spans="2:21" x14ac:dyDescent="0.3">
      <c r="B131" s="34" t="s">
        <v>68</v>
      </c>
      <c r="C131" s="58">
        <v>3.25</v>
      </c>
      <c r="D131" s="35">
        <v>50</v>
      </c>
      <c r="E131" s="16"/>
      <c r="F131" s="83"/>
      <c r="G131" s="83"/>
      <c r="H131" s="28"/>
      <c r="I131" s="3"/>
      <c r="J131" s="2"/>
      <c r="K131" s="2"/>
      <c r="L131" s="4"/>
      <c r="M131" s="16"/>
      <c r="N131" s="38"/>
      <c r="O131" s="38"/>
      <c r="P131" s="28"/>
      <c r="Q131" s="3"/>
      <c r="R131" s="138"/>
      <c r="S131" s="138"/>
      <c r="T131" s="4"/>
      <c r="U131" s="175">
        <f t="shared" si="10"/>
        <v>0</v>
      </c>
    </row>
    <row r="132" spans="2:21" x14ac:dyDescent="0.3">
      <c r="B132" s="36" t="s">
        <v>69</v>
      </c>
      <c r="C132" s="59">
        <v>10.9</v>
      </c>
      <c r="D132" s="37">
        <v>50</v>
      </c>
      <c r="E132" s="17"/>
      <c r="F132" s="127"/>
      <c r="G132" s="127"/>
      <c r="H132" s="29"/>
      <c r="I132" s="8"/>
      <c r="J132" s="7"/>
      <c r="K132" s="7"/>
      <c r="L132" s="9"/>
      <c r="M132" s="17"/>
      <c r="N132" s="123"/>
      <c r="O132" s="123"/>
      <c r="P132" s="29"/>
      <c r="Q132" s="8"/>
      <c r="R132" s="154"/>
      <c r="S132" s="154"/>
      <c r="T132" s="9"/>
      <c r="U132" s="175">
        <f t="shared" si="10"/>
        <v>0</v>
      </c>
    </row>
    <row r="133" spans="2:21" x14ac:dyDescent="0.3">
      <c r="B133" s="36" t="s">
        <v>70</v>
      </c>
      <c r="C133" s="59">
        <v>7.1</v>
      </c>
      <c r="D133" s="37">
        <v>50</v>
      </c>
      <c r="E133" s="17"/>
      <c r="F133" s="127"/>
      <c r="G133" s="127"/>
      <c r="H133" s="29"/>
      <c r="I133" s="8"/>
      <c r="J133" s="7"/>
      <c r="K133" s="7"/>
      <c r="L133" s="9"/>
      <c r="M133" s="17"/>
      <c r="N133" s="123"/>
      <c r="O133" s="123"/>
      <c r="P133" s="29"/>
      <c r="Q133" s="8"/>
      <c r="R133" s="154"/>
      <c r="S133" s="154"/>
      <c r="T133" s="9"/>
      <c r="U133" s="175">
        <f t="shared" si="10"/>
        <v>0</v>
      </c>
    </row>
    <row r="134" spans="2:21" x14ac:dyDescent="0.3">
      <c r="B134" s="36" t="s">
        <v>71</v>
      </c>
      <c r="C134" s="59">
        <v>5.3</v>
      </c>
      <c r="D134" s="37">
        <v>50</v>
      </c>
      <c r="E134" s="17"/>
      <c r="F134" s="127"/>
      <c r="G134" s="127"/>
      <c r="H134" s="29"/>
      <c r="I134" s="8"/>
      <c r="J134" s="7"/>
      <c r="K134" s="7"/>
      <c r="L134" s="9"/>
      <c r="M134" s="17"/>
      <c r="N134" s="123"/>
      <c r="O134" s="123"/>
      <c r="P134" s="29"/>
      <c r="Q134" s="8"/>
      <c r="R134" s="154"/>
      <c r="S134" s="154"/>
      <c r="T134" s="9"/>
      <c r="U134" s="175">
        <f t="shared" si="10"/>
        <v>0</v>
      </c>
    </row>
    <row r="135" spans="2:21" ht="15" thickBot="1" x14ac:dyDescent="0.35">
      <c r="B135" s="60"/>
      <c r="C135" s="122"/>
      <c r="D135" s="129"/>
      <c r="E135" s="171"/>
      <c r="F135" s="86"/>
      <c r="G135" s="86"/>
      <c r="H135" s="67"/>
      <c r="I135" s="159"/>
      <c r="J135" s="5"/>
      <c r="K135" s="5"/>
      <c r="L135" s="6"/>
      <c r="M135" s="171"/>
      <c r="N135" s="40"/>
      <c r="O135" s="40"/>
      <c r="P135" s="67"/>
      <c r="Q135" s="159"/>
      <c r="R135" s="140"/>
      <c r="S135" s="140"/>
      <c r="T135" s="6"/>
      <c r="U135" s="176"/>
    </row>
    <row r="136" spans="2:21" ht="15" thickBot="1" x14ac:dyDescent="0.35">
      <c r="B136" s="10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2"/>
    </row>
    <row r="137" spans="2:21" x14ac:dyDescent="0.3">
      <c r="B137" s="30" t="s">
        <v>50</v>
      </c>
      <c r="C137" s="168" t="s">
        <v>48</v>
      </c>
      <c r="D137" s="19" t="s">
        <v>45</v>
      </c>
      <c r="E137" s="25" t="s">
        <v>47</v>
      </c>
      <c r="F137" s="1"/>
      <c r="G137" s="1"/>
    </row>
    <row r="138" spans="2:21" x14ac:dyDescent="0.3">
      <c r="B138" s="34"/>
      <c r="C138" s="38"/>
      <c r="D138" s="2"/>
      <c r="E138" s="28"/>
      <c r="F138" s="1"/>
      <c r="G138" s="1"/>
    </row>
    <row r="139" spans="2:21" x14ac:dyDescent="0.3">
      <c r="B139" s="34" t="s">
        <v>38</v>
      </c>
      <c r="C139" s="38"/>
      <c r="D139" s="2"/>
      <c r="E139" s="28">
        <f>C139*D139</f>
        <v>0</v>
      </c>
      <c r="F139" s="1"/>
      <c r="G139" s="1"/>
    </row>
    <row r="140" spans="2:21" x14ac:dyDescent="0.3">
      <c r="B140" s="34" t="s">
        <v>41</v>
      </c>
      <c r="C140" s="38"/>
      <c r="D140" s="2"/>
      <c r="E140" s="28">
        <f>C140*D140</f>
        <v>0</v>
      </c>
      <c r="F140" s="1"/>
      <c r="G140" s="1"/>
    </row>
    <row r="141" spans="2:21" x14ac:dyDescent="0.3">
      <c r="B141" s="34" t="s">
        <v>39</v>
      </c>
      <c r="C141" s="38"/>
      <c r="D141" s="2"/>
      <c r="E141" s="28">
        <f>C141*D141</f>
        <v>0</v>
      </c>
      <c r="F141" s="1"/>
      <c r="G141" s="1"/>
    </row>
    <row r="142" spans="2:21" x14ac:dyDescent="0.3">
      <c r="B142" s="34" t="s">
        <v>40</v>
      </c>
      <c r="C142" s="38"/>
      <c r="D142" s="2"/>
      <c r="E142" s="28">
        <f>C142*D142</f>
        <v>0</v>
      </c>
      <c r="F142" s="1"/>
      <c r="G142" s="1"/>
    </row>
    <row r="143" spans="2:21" x14ac:dyDescent="0.3">
      <c r="B143" s="34"/>
      <c r="C143" s="38"/>
      <c r="D143" s="2"/>
      <c r="E143" s="28"/>
      <c r="F143" s="1"/>
      <c r="G143" s="1"/>
    </row>
    <row r="144" spans="2:21" x14ac:dyDescent="0.3">
      <c r="B144" s="34"/>
      <c r="C144" s="39" t="s">
        <v>49</v>
      </c>
      <c r="D144" s="22" t="s">
        <v>45</v>
      </c>
      <c r="E144" s="27" t="s">
        <v>47</v>
      </c>
      <c r="F144" s="1"/>
      <c r="G144" s="1"/>
    </row>
    <row r="145" spans="2:7" x14ac:dyDescent="0.3">
      <c r="B145" s="34" t="s">
        <v>72</v>
      </c>
      <c r="C145" s="38"/>
      <c r="D145" s="2"/>
      <c r="E145" s="28">
        <f>C145*D145</f>
        <v>0</v>
      </c>
      <c r="F145" s="1"/>
      <c r="G145" s="1"/>
    </row>
    <row r="146" spans="2:7" x14ac:dyDescent="0.3">
      <c r="B146" s="177" t="s">
        <v>47</v>
      </c>
      <c r="C146" s="123"/>
      <c r="D146" s="7"/>
      <c r="E146" s="212">
        <f>SUM(E139:E142)+E145</f>
        <v>0</v>
      </c>
      <c r="F146" s="1"/>
      <c r="G146" s="1"/>
    </row>
    <row r="147" spans="2:7" ht="15" thickBot="1" x14ac:dyDescent="0.35">
      <c r="B147" s="60"/>
      <c r="C147" s="40"/>
      <c r="D147" s="5"/>
      <c r="E147" s="67"/>
      <c r="F147" s="1"/>
      <c r="G147" s="1"/>
    </row>
    <row r="148" spans="2:7" ht="15" thickBot="1" x14ac:dyDescent="0.35">
      <c r="B148" s="110"/>
      <c r="C148" s="111"/>
      <c r="D148" s="111"/>
      <c r="E148" s="112"/>
      <c r="F148" s="1"/>
      <c r="G148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13"/>
  <sheetViews>
    <sheetView zoomScale="80" zoomScaleNormal="80" workbookViewId="0">
      <selection activeCell="E39" sqref="E39"/>
    </sheetView>
  </sheetViews>
  <sheetFormatPr defaultRowHeight="14.4" x14ac:dyDescent="0.3"/>
  <cols>
    <col min="2" max="2" width="41" bestFit="1" customWidth="1"/>
    <col min="3" max="3" width="20.77734375" bestFit="1" customWidth="1"/>
    <col min="4" max="4" width="25.77734375" bestFit="1" customWidth="1"/>
    <col min="5" max="21" width="13.77734375" customWidth="1"/>
  </cols>
  <sheetData>
    <row r="1" spans="2:21" ht="15" thickBot="1" x14ac:dyDescent="0.35"/>
    <row r="2" spans="2:21" x14ac:dyDescent="0.3">
      <c r="B2" s="44" t="s">
        <v>0</v>
      </c>
      <c r="C2" s="45">
        <v>1</v>
      </c>
      <c r="D2" s="46"/>
      <c r="E2" s="45" t="s">
        <v>122</v>
      </c>
      <c r="F2" s="46"/>
      <c r="G2" s="45">
        <f>SUM(U10:U13)+E25</f>
        <v>0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2:21" x14ac:dyDescent="0.3">
      <c r="B3" s="48" t="s">
        <v>1</v>
      </c>
      <c r="C3" s="49" t="s">
        <v>90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</row>
    <row r="4" spans="2:21" x14ac:dyDescent="0.3">
      <c r="B4" s="48" t="s">
        <v>2</v>
      </c>
      <c r="C4" s="49">
        <v>2025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1"/>
    </row>
    <row r="5" spans="2:21" ht="15" thickBot="1" x14ac:dyDescent="0.35">
      <c r="B5" s="52" t="s">
        <v>42</v>
      </c>
      <c r="C5" s="53">
        <f>SUM(C10:C13)</f>
        <v>115.22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5"/>
    </row>
    <row r="6" spans="2:21" ht="15" thickBot="1" x14ac:dyDescent="0.35">
      <c r="B6" s="110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2"/>
    </row>
    <row r="7" spans="2:21" x14ac:dyDescent="0.3">
      <c r="B7" s="63" t="s">
        <v>3</v>
      </c>
      <c r="C7" s="121" t="s">
        <v>46</v>
      </c>
      <c r="D7" s="128" t="s">
        <v>115</v>
      </c>
      <c r="E7" s="169" t="s">
        <v>4</v>
      </c>
      <c r="F7" s="64"/>
      <c r="G7" s="170"/>
      <c r="H7" s="66"/>
      <c r="I7" s="158" t="s">
        <v>5</v>
      </c>
      <c r="J7" s="65"/>
      <c r="K7" s="65"/>
      <c r="L7" s="119"/>
      <c r="M7" s="169" t="s">
        <v>6</v>
      </c>
      <c r="N7" s="64"/>
      <c r="O7" s="170"/>
      <c r="P7" s="66"/>
      <c r="Q7" s="158" t="s">
        <v>7</v>
      </c>
      <c r="R7" s="65"/>
      <c r="S7" s="65"/>
      <c r="T7" s="119"/>
      <c r="U7" s="87" t="s">
        <v>117</v>
      </c>
    </row>
    <row r="8" spans="2:21" ht="28.8" x14ac:dyDescent="0.3">
      <c r="B8" s="32"/>
      <c r="C8" s="57"/>
      <c r="D8" s="33"/>
      <c r="E8" s="146" t="s">
        <v>43</v>
      </c>
      <c r="F8" s="148" t="s">
        <v>116</v>
      </c>
      <c r="G8" s="147" t="s">
        <v>44</v>
      </c>
      <c r="H8" s="147" t="s">
        <v>116</v>
      </c>
      <c r="I8" s="151" t="s">
        <v>43</v>
      </c>
      <c r="J8" s="153" t="s">
        <v>116</v>
      </c>
      <c r="K8" s="152" t="s">
        <v>44</v>
      </c>
      <c r="L8" s="152" t="s">
        <v>116</v>
      </c>
      <c r="M8" s="146" t="s">
        <v>43</v>
      </c>
      <c r="N8" s="148" t="s">
        <v>116</v>
      </c>
      <c r="O8" s="147" t="s">
        <v>44</v>
      </c>
      <c r="P8" s="147" t="s">
        <v>116</v>
      </c>
      <c r="Q8" s="151" t="s">
        <v>43</v>
      </c>
      <c r="R8" s="153" t="s">
        <v>116</v>
      </c>
      <c r="S8" s="153" t="s">
        <v>44</v>
      </c>
      <c r="T8" s="152" t="s">
        <v>116</v>
      </c>
      <c r="U8" s="165"/>
    </row>
    <row r="9" spans="2:21" x14ac:dyDescent="0.3">
      <c r="B9" s="32"/>
      <c r="C9" s="57"/>
      <c r="D9" s="33"/>
      <c r="E9" s="26"/>
      <c r="F9" s="39"/>
      <c r="G9" s="39"/>
      <c r="H9" s="27"/>
      <c r="I9" s="21"/>
      <c r="J9" s="22"/>
      <c r="K9" s="22"/>
      <c r="L9" s="23"/>
      <c r="M9" s="26"/>
      <c r="N9" s="39"/>
      <c r="O9" s="39"/>
      <c r="P9" s="27"/>
      <c r="Q9" s="21"/>
      <c r="R9" s="22"/>
      <c r="S9" s="22"/>
      <c r="T9" s="23"/>
      <c r="U9" s="89"/>
    </row>
    <row r="10" spans="2:21" x14ac:dyDescent="0.3">
      <c r="B10" s="34" t="s">
        <v>91</v>
      </c>
      <c r="C10" s="58">
        <v>36.299999999999997</v>
      </c>
      <c r="D10" s="35">
        <v>50</v>
      </c>
      <c r="E10" s="16"/>
      <c r="F10" s="38"/>
      <c r="G10" s="38"/>
      <c r="H10" s="28"/>
      <c r="I10" s="3"/>
      <c r="J10" s="2"/>
      <c r="K10" s="2"/>
      <c r="L10" s="4"/>
      <c r="M10" s="16"/>
      <c r="N10" s="38"/>
      <c r="O10" s="38"/>
      <c r="P10" s="28"/>
      <c r="Q10" s="3"/>
      <c r="R10" s="2"/>
      <c r="S10" s="2"/>
      <c r="T10" s="4"/>
      <c r="U10" s="88">
        <f t="shared" ref="U10:U13" si="0">E10*F10+G10*H10+I10*J10+K10*L10+M10*N10+O10*P10+Q10*R10+S10*T10</f>
        <v>0</v>
      </c>
    </row>
    <row r="11" spans="2:21" x14ac:dyDescent="0.3">
      <c r="B11" s="34" t="s">
        <v>92</v>
      </c>
      <c r="C11" s="58">
        <v>0.7</v>
      </c>
      <c r="D11" s="35">
        <v>50</v>
      </c>
      <c r="E11" s="16"/>
      <c r="F11" s="38"/>
      <c r="G11" s="38"/>
      <c r="H11" s="28"/>
      <c r="I11" s="3"/>
      <c r="J11" s="2"/>
      <c r="K11" s="2"/>
      <c r="L11" s="4"/>
      <c r="M11" s="16"/>
      <c r="N11" s="38"/>
      <c r="O11" s="38"/>
      <c r="P11" s="28"/>
      <c r="Q11" s="3"/>
      <c r="R11" s="2"/>
      <c r="S11" s="2"/>
      <c r="T11" s="4"/>
      <c r="U11" s="88">
        <f t="shared" si="0"/>
        <v>0</v>
      </c>
    </row>
    <row r="12" spans="2:21" x14ac:dyDescent="0.3">
      <c r="B12" s="34" t="s">
        <v>93</v>
      </c>
      <c r="C12" s="58">
        <v>30.67</v>
      </c>
      <c r="D12" s="35">
        <v>50</v>
      </c>
      <c r="E12" s="16"/>
      <c r="F12" s="38"/>
      <c r="G12" s="38"/>
      <c r="H12" s="28"/>
      <c r="I12" s="3"/>
      <c r="J12" s="2"/>
      <c r="K12" s="2"/>
      <c r="L12" s="4"/>
      <c r="M12" s="16"/>
      <c r="N12" s="38"/>
      <c r="O12" s="38"/>
      <c r="P12" s="28"/>
      <c r="Q12" s="3"/>
      <c r="R12" s="2"/>
      <c r="S12" s="2"/>
      <c r="T12" s="4"/>
      <c r="U12" s="88">
        <f t="shared" si="0"/>
        <v>0</v>
      </c>
    </row>
    <row r="13" spans="2:21" x14ac:dyDescent="0.3">
      <c r="B13" s="34" t="s">
        <v>94</v>
      </c>
      <c r="C13" s="58">
        <v>47.55</v>
      </c>
      <c r="D13" s="35">
        <v>50</v>
      </c>
      <c r="E13" s="16"/>
      <c r="F13" s="38"/>
      <c r="G13" s="38"/>
      <c r="H13" s="28"/>
      <c r="I13" s="3"/>
      <c r="J13" s="2"/>
      <c r="K13" s="2"/>
      <c r="L13" s="4"/>
      <c r="M13" s="16"/>
      <c r="N13" s="38"/>
      <c r="O13" s="38"/>
      <c r="P13" s="28"/>
      <c r="Q13" s="3"/>
      <c r="R13" s="2"/>
      <c r="S13" s="2"/>
      <c r="T13" s="4"/>
      <c r="U13" s="88">
        <f t="shared" si="0"/>
        <v>0</v>
      </c>
    </row>
    <row r="14" spans="2:21" ht="15" thickBot="1" x14ac:dyDescent="0.35">
      <c r="B14" s="60"/>
      <c r="C14" s="122"/>
      <c r="D14" s="129"/>
      <c r="E14" s="171"/>
      <c r="F14" s="40"/>
      <c r="G14" s="40"/>
      <c r="H14" s="67"/>
      <c r="I14" s="159"/>
      <c r="J14" s="5"/>
      <c r="K14" s="5"/>
      <c r="L14" s="6"/>
      <c r="M14" s="171"/>
      <c r="N14" s="40"/>
      <c r="O14" s="40"/>
      <c r="P14" s="67"/>
      <c r="Q14" s="159"/>
      <c r="R14" s="5"/>
      <c r="S14" s="5"/>
      <c r="T14" s="6"/>
      <c r="U14" s="91"/>
    </row>
    <row r="15" spans="2:21" ht="15" thickBot="1" x14ac:dyDescent="0.35">
      <c r="B15" s="10"/>
      <c r="C15" s="11"/>
      <c r="D15" s="1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2"/>
    </row>
    <row r="16" spans="2:21" x14ac:dyDescent="0.3">
      <c r="B16" s="210" t="s">
        <v>50</v>
      </c>
      <c r="C16" s="82" t="s">
        <v>48</v>
      </c>
      <c r="D16" s="19" t="s">
        <v>51</v>
      </c>
      <c r="E16" s="25" t="s">
        <v>47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x14ac:dyDescent="0.3">
      <c r="B17" s="88"/>
      <c r="C17" s="83"/>
      <c r="D17" s="2"/>
      <c r="E17" s="2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x14ac:dyDescent="0.3">
      <c r="B18" s="88" t="s">
        <v>38</v>
      </c>
      <c r="C18" s="83"/>
      <c r="D18" s="2"/>
      <c r="E18" s="28">
        <f>C18*D18</f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x14ac:dyDescent="0.3">
      <c r="B19" s="88" t="s">
        <v>41</v>
      </c>
      <c r="C19" s="83"/>
      <c r="D19" s="2"/>
      <c r="E19" s="28">
        <f>C19*D19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x14ac:dyDescent="0.3">
      <c r="B20" s="88" t="s">
        <v>39</v>
      </c>
      <c r="C20" s="83"/>
      <c r="D20" s="2"/>
      <c r="E20" s="28">
        <f>C20*D20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x14ac:dyDescent="0.3">
      <c r="B21" s="88" t="s">
        <v>40</v>
      </c>
      <c r="C21" s="83"/>
      <c r="D21" s="2"/>
      <c r="E21" s="28">
        <f>C21*D21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x14ac:dyDescent="0.3">
      <c r="B22" s="88"/>
      <c r="C22" s="83"/>
      <c r="D22" s="2"/>
      <c r="E22" s="2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x14ac:dyDescent="0.3">
      <c r="B23" s="89"/>
      <c r="C23" s="84" t="s">
        <v>49</v>
      </c>
      <c r="D23" s="22" t="s">
        <v>51</v>
      </c>
      <c r="E23" s="27" t="s">
        <v>47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x14ac:dyDescent="0.3">
      <c r="B24" s="90" t="s">
        <v>72</v>
      </c>
      <c r="C24" s="85"/>
      <c r="D24" s="61"/>
      <c r="E24" s="28">
        <f>C24*D24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x14ac:dyDescent="0.3">
      <c r="B25" s="178" t="s">
        <v>47</v>
      </c>
      <c r="C25" s="85"/>
      <c r="D25" s="61"/>
      <c r="E25" s="212">
        <f>SUM(E18:E21)+E24</f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ht="15" thickBot="1" x14ac:dyDescent="0.35">
      <c r="B26" s="91"/>
      <c r="C26" s="86"/>
      <c r="D26" s="5"/>
      <c r="E26" s="6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ht="15" thickBot="1" x14ac:dyDescent="0.35">
      <c r="B27" s="10"/>
      <c r="C27" s="11"/>
      <c r="D27" s="11"/>
      <c r="E27" s="1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ht="15" thickBot="1" x14ac:dyDescent="0.3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3">
      <c r="B29" s="96" t="s">
        <v>0</v>
      </c>
      <c r="C29" s="97">
        <v>2</v>
      </c>
      <c r="D29" s="68"/>
      <c r="E29" s="97" t="s">
        <v>122</v>
      </c>
      <c r="F29" s="68"/>
      <c r="G29" s="97">
        <f>SUM(U37:U43)+E55</f>
        <v>0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9"/>
    </row>
    <row r="30" spans="2:21" x14ac:dyDescent="0.3">
      <c r="B30" s="98" t="s">
        <v>1</v>
      </c>
      <c r="C30" s="99" t="s">
        <v>95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1"/>
    </row>
    <row r="31" spans="2:21" x14ac:dyDescent="0.3">
      <c r="B31" s="98" t="s">
        <v>2</v>
      </c>
      <c r="C31" s="99">
        <v>2025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1"/>
    </row>
    <row r="32" spans="2:21" ht="15" thickBot="1" x14ac:dyDescent="0.35">
      <c r="B32" s="100" t="s">
        <v>27</v>
      </c>
      <c r="C32" s="101">
        <f>SUM(C37:C43)</f>
        <v>113.41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3"/>
    </row>
    <row r="33" spans="2:21" ht="15" thickBot="1" x14ac:dyDescent="0.35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5"/>
    </row>
    <row r="34" spans="2:21" x14ac:dyDescent="0.3">
      <c r="B34" s="102" t="s">
        <v>3</v>
      </c>
      <c r="C34" s="103" t="s">
        <v>46</v>
      </c>
      <c r="D34" s="104" t="s">
        <v>115</v>
      </c>
      <c r="E34" s="185" t="s">
        <v>4</v>
      </c>
      <c r="F34" s="186"/>
      <c r="G34" s="186"/>
      <c r="H34" s="114"/>
      <c r="I34" s="158" t="s">
        <v>5</v>
      </c>
      <c r="J34" s="65"/>
      <c r="K34" s="65"/>
      <c r="L34" s="119"/>
      <c r="M34" s="185" t="s">
        <v>6</v>
      </c>
      <c r="N34" s="113"/>
      <c r="O34" s="113"/>
      <c r="P34" s="114"/>
      <c r="Q34" s="158" t="s">
        <v>7</v>
      </c>
      <c r="R34" s="141"/>
      <c r="S34" s="141"/>
      <c r="T34" s="119"/>
      <c r="U34" s="224" t="s">
        <v>117</v>
      </c>
    </row>
    <row r="35" spans="2:21" ht="28.8" x14ac:dyDescent="0.3">
      <c r="B35" s="80"/>
      <c r="C35" s="106"/>
      <c r="D35" s="107"/>
      <c r="E35" s="187" t="s">
        <v>43</v>
      </c>
      <c r="F35" s="181" t="s">
        <v>116</v>
      </c>
      <c r="G35" s="181" t="s">
        <v>44</v>
      </c>
      <c r="H35" s="188" t="s">
        <v>116</v>
      </c>
      <c r="I35" s="151" t="s">
        <v>43</v>
      </c>
      <c r="J35" s="153" t="s">
        <v>116</v>
      </c>
      <c r="K35" s="153" t="s">
        <v>44</v>
      </c>
      <c r="L35" s="152" t="s">
        <v>116</v>
      </c>
      <c r="M35" s="187" t="s">
        <v>43</v>
      </c>
      <c r="N35" s="182" t="s">
        <v>116</v>
      </c>
      <c r="O35" s="182" t="s">
        <v>44</v>
      </c>
      <c r="P35" s="188" t="s">
        <v>116</v>
      </c>
      <c r="Q35" s="151" t="s">
        <v>43</v>
      </c>
      <c r="R35" s="155" t="s">
        <v>116</v>
      </c>
      <c r="S35" s="155" t="s">
        <v>44</v>
      </c>
      <c r="T35" s="152" t="s">
        <v>116</v>
      </c>
      <c r="U35" s="194"/>
    </row>
    <row r="36" spans="2:21" x14ac:dyDescent="0.3">
      <c r="B36" s="80"/>
      <c r="C36" s="106"/>
      <c r="D36" s="107"/>
      <c r="E36" s="197"/>
      <c r="F36" s="108"/>
      <c r="G36" s="108"/>
      <c r="H36" s="116"/>
      <c r="I36" s="21"/>
      <c r="J36" s="22"/>
      <c r="K36" s="22"/>
      <c r="L36" s="23"/>
      <c r="M36" s="197"/>
      <c r="N36" s="109"/>
      <c r="O36" s="109"/>
      <c r="P36" s="116"/>
      <c r="Q36" s="21"/>
      <c r="R36" s="139"/>
      <c r="S36" s="139"/>
      <c r="T36" s="23"/>
      <c r="U36" s="194"/>
    </row>
    <row r="37" spans="2:21" x14ac:dyDescent="0.3">
      <c r="B37" s="74" t="s">
        <v>96</v>
      </c>
      <c r="C37" s="75">
        <v>56.8</v>
      </c>
      <c r="D37" s="76">
        <v>100</v>
      </c>
      <c r="E37" s="189"/>
      <c r="F37" s="92"/>
      <c r="G37" s="92"/>
      <c r="H37" s="115"/>
      <c r="I37" s="3"/>
      <c r="J37" s="2"/>
      <c r="K37" s="2"/>
      <c r="L37" s="4"/>
      <c r="M37" s="189"/>
      <c r="N37" s="93"/>
      <c r="O37" s="93"/>
      <c r="P37" s="115"/>
      <c r="Q37" s="3"/>
      <c r="R37" s="138"/>
      <c r="S37" s="138"/>
      <c r="T37" s="4"/>
      <c r="U37" s="226">
        <f t="shared" ref="U37:U43" si="1">E37*F37+G37*H37+I37*J37+K37*L37+M37*N37+O37*P37+Q37*R37+S37*T37</f>
        <v>0</v>
      </c>
    </row>
    <row r="38" spans="2:21" x14ac:dyDescent="0.3">
      <c r="B38" s="74" t="s">
        <v>97</v>
      </c>
      <c r="C38" s="75">
        <v>4.5</v>
      </c>
      <c r="D38" s="76">
        <v>50</v>
      </c>
      <c r="E38" s="189"/>
      <c r="F38" s="92"/>
      <c r="G38" s="92"/>
      <c r="H38" s="115"/>
      <c r="I38" s="3"/>
      <c r="J38" s="2"/>
      <c r="K38" s="2"/>
      <c r="L38" s="4"/>
      <c r="M38" s="189"/>
      <c r="N38" s="93"/>
      <c r="O38" s="93"/>
      <c r="P38" s="115"/>
      <c r="Q38" s="3"/>
      <c r="R38" s="138"/>
      <c r="S38" s="138"/>
      <c r="T38" s="4"/>
      <c r="U38" s="226">
        <f t="shared" si="1"/>
        <v>0</v>
      </c>
    </row>
    <row r="39" spans="2:21" x14ac:dyDescent="0.3">
      <c r="B39" s="74" t="s">
        <v>98</v>
      </c>
      <c r="C39" s="75">
        <v>20.27</v>
      </c>
      <c r="D39" s="76">
        <v>50</v>
      </c>
      <c r="E39" s="189"/>
      <c r="F39" s="92"/>
      <c r="G39" s="92"/>
      <c r="H39" s="115"/>
      <c r="I39" s="3"/>
      <c r="J39" s="2"/>
      <c r="K39" s="2"/>
      <c r="L39" s="4"/>
      <c r="M39" s="189"/>
      <c r="N39" s="93"/>
      <c r="O39" s="93"/>
      <c r="P39" s="115"/>
      <c r="Q39" s="3"/>
      <c r="R39" s="138"/>
      <c r="S39" s="138"/>
      <c r="T39" s="4"/>
      <c r="U39" s="226">
        <f t="shared" si="1"/>
        <v>0</v>
      </c>
    </row>
    <row r="40" spans="2:21" x14ac:dyDescent="0.3">
      <c r="B40" s="74" t="s">
        <v>99</v>
      </c>
      <c r="C40" s="75">
        <v>5.12</v>
      </c>
      <c r="D40" s="76">
        <v>50</v>
      </c>
      <c r="E40" s="189"/>
      <c r="F40" s="92"/>
      <c r="G40" s="92"/>
      <c r="H40" s="115"/>
      <c r="I40" s="3"/>
      <c r="J40" s="2"/>
      <c r="K40" s="2"/>
      <c r="L40" s="4"/>
      <c r="M40" s="189"/>
      <c r="N40" s="93"/>
      <c r="O40" s="93"/>
      <c r="P40" s="115"/>
      <c r="Q40" s="3"/>
      <c r="R40" s="138"/>
      <c r="S40" s="138"/>
      <c r="T40" s="4"/>
      <c r="U40" s="226">
        <f t="shared" si="1"/>
        <v>0</v>
      </c>
    </row>
    <row r="41" spans="2:21" x14ac:dyDescent="0.3">
      <c r="B41" s="74" t="s">
        <v>100</v>
      </c>
      <c r="C41" s="75">
        <v>15.54</v>
      </c>
      <c r="D41" s="76">
        <v>50</v>
      </c>
      <c r="E41" s="189"/>
      <c r="F41" s="92"/>
      <c r="G41" s="92"/>
      <c r="H41" s="115"/>
      <c r="I41" s="3"/>
      <c r="J41" s="2"/>
      <c r="K41" s="2"/>
      <c r="L41" s="4"/>
      <c r="M41" s="189"/>
      <c r="N41" s="93"/>
      <c r="O41" s="93"/>
      <c r="P41" s="115"/>
      <c r="Q41" s="3"/>
      <c r="R41" s="138"/>
      <c r="S41" s="138"/>
      <c r="T41" s="4"/>
      <c r="U41" s="226">
        <f t="shared" si="1"/>
        <v>0</v>
      </c>
    </row>
    <row r="42" spans="2:21" x14ac:dyDescent="0.3">
      <c r="B42" s="74" t="s">
        <v>101</v>
      </c>
      <c r="C42" s="75">
        <v>8</v>
      </c>
      <c r="D42" s="76">
        <v>50</v>
      </c>
      <c r="E42" s="189"/>
      <c r="F42" s="92"/>
      <c r="G42" s="92"/>
      <c r="H42" s="115"/>
      <c r="I42" s="3"/>
      <c r="J42" s="2"/>
      <c r="K42" s="2"/>
      <c r="L42" s="4"/>
      <c r="M42" s="189"/>
      <c r="N42" s="93"/>
      <c r="O42" s="93"/>
      <c r="P42" s="115"/>
      <c r="Q42" s="3"/>
      <c r="R42" s="138"/>
      <c r="S42" s="138"/>
      <c r="T42" s="4"/>
      <c r="U42" s="226">
        <f t="shared" si="1"/>
        <v>0</v>
      </c>
    </row>
    <row r="43" spans="2:21" x14ac:dyDescent="0.3">
      <c r="B43" s="74" t="s">
        <v>102</v>
      </c>
      <c r="C43" s="75">
        <v>3.18</v>
      </c>
      <c r="D43" s="76">
        <v>50</v>
      </c>
      <c r="E43" s="189"/>
      <c r="F43" s="92"/>
      <c r="G43" s="92"/>
      <c r="H43" s="115"/>
      <c r="I43" s="3"/>
      <c r="J43" s="2"/>
      <c r="K43" s="2"/>
      <c r="L43" s="4"/>
      <c r="M43" s="189"/>
      <c r="N43" s="93"/>
      <c r="O43" s="93"/>
      <c r="P43" s="115"/>
      <c r="Q43" s="3"/>
      <c r="R43" s="138"/>
      <c r="S43" s="138"/>
      <c r="T43" s="4"/>
      <c r="U43" s="226">
        <f t="shared" si="1"/>
        <v>0</v>
      </c>
    </row>
    <row r="44" spans="2:21" ht="15" thickBot="1" x14ac:dyDescent="0.35">
      <c r="B44" s="77"/>
      <c r="C44" s="78"/>
      <c r="D44" s="79"/>
      <c r="E44" s="191"/>
      <c r="F44" s="192"/>
      <c r="G44" s="192"/>
      <c r="H44" s="118"/>
      <c r="I44" s="159"/>
      <c r="J44" s="5"/>
      <c r="K44" s="5"/>
      <c r="L44" s="6"/>
      <c r="M44" s="191"/>
      <c r="N44" s="117"/>
      <c r="O44" s="117"/>
      <c r="P44" s="118"/>
      <c r="Q44" s="159"/>
      <c r="R44" s="140"/>
      <c r="S44" s="140"/>
      <c r="T44" s="6"/>
      <c r="U44" s="196"/>
    </row>
    <row r="45" spans="2:21" ht="15" thickBot="1" x14ac:dyDescent="0.35"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5"/>
    </row>
    <row r="46" spans="2:21" x14ac:dyDescent="0.3">
      <c r="B46" s="183" t="s">
        <v>50</v>
      </c>
      <c r="C46" s="105" t="s">
        <v>48</v>
      </c>
      <c r="D46" s="19" t="s">
        <v>45</v>
      </c>
      <c r="E46" s="184" t="s">
        <v>47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x14ac:dyDescent="0.3">
      <c r="B47" s="74"/>
      <c r="C47" s="93"/>
      <c r="D47" s="2"/>
      <c r="E47" s="11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x14ac:dyDescent="0.3">
      <c r="B48" s="74" t="s">
        <v>38</v>
      </c>
      <c r="C48" s="93"/>
      <c r="D48" s="2"/>
      <c r="E48" s="115">
        <f t="shared" ref="E48:E51" si="2">C48*D48</f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x14ac:dyDescent="0.3">
      <c r="B49" s="74" t="s">
        <v>41</v>
      </c>
      <c r="C49" s="93"/>
      <c r="D49" s="2"/>
      <c r="E49" s="115">
        <f t="shared" si="2"/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x14ac:dyDescent="0.3">
      <c r="B50" s="74" t="s">
        <v>39</v>
      </c>
      <c r="C50" s="93"/>
      <c r="D50" s="2"/>
      <c r="E50" s="115">
        <f t="shared" si="2"/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x14ac:dyDescent="0.3">
      <c r="B51" s="74" t="s">
        <v>40</v>
      </c>
      <c r="C51" s="93"/>
      <c r="D51" s="2"/>
      <c r="E51" s="115">
        <f t="shared" si="2"/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x14ac:dyDescent="0.3">
      <c r="B52" s="74"/>
      <c r="C52" s="93"/>
      <c r="D52" s="2"/>
      <c r="E52" s="11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x14ac:dyDescent="0.3">
      <c r="B53" s="74"/>
      <c r="C53" s="109" t="s">
        <v>49</v>
      </c>
      <c r="D53" s="22" t="s">
        <v>45</v>
      </c>
      <c r="E53" s="116" t="s">
        <v>47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3">
      <c r="B54" s="74" t="s">
        <v>72</v>
      </c>
      <c r="C54" s="93"/>
      <c r="D54" s="2"/>
      <c r="E54" s="115">
        <f t="shared" ref="E54" si="3">C54*D54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3">
      <c r="B55" s="180" t="s">
        <v>118</v>
      </c>
      <c r="C55" s="95"/>
      <c r="D55" s="7"/>
      <c r="E55" s="211">
        <f>SUM(E48:E51)+E54</f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ht="15" thickBot="1" x14ac:dyDescent="0.35">
      <c r="B56" s="77"/>
      <c r="C56" s="117"/>
      <c r="D56" s="5"/>
      <c r="E56" s="11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ht="15" thickBot="1" x14ac:dyDescent="0.35">
      <c r="B57" s="41"/>
      <c r="C57" s="42"/>
      <c r="D57" s="42"/>
      <c r="E57" s="4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ht="15" thickBot="1" x14ac:dyDescent="0.35"/>
    <row r="59" spans="2:21" x14ac:dyDescent="0.3">
      <c r="B59" s="44" t="s">
        <v>0</v>
      </c>
      <c r="C59" s="45">
        <v>3</v>
      </c>
      <c r="D59" s="46"/>
      <c r="E59" s="45" t="s">
        <v>122</v>
      </c>
      <c r="F59" s="46"/>
      <c r="G59" s="45">
        <f>SUM(U67:U70)+E82</f>
        <v>0</v>
      </c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7"/>
    </row>
    <row r="60" spans="2:21" x14ac:dyDescent="0.3">
      <c r="B60" s="48" t="s">
        <v>1</v>
      </c>
      <c r="C60" s="49" t="s">
        <v>103</v>
      </c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1"/>
    </row>
    <row r="61" spans="2:21" x14ac:dyDescent="0.3">
      <c r="B61" s="48" t="s">
        <v>2</v>
      </c>
      <c r="C61" s="49">
        <v>2025</v>
      </c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1"/>
    </row>
    <row r="62" spans="2:21" ht="15" thickBot="1" x14ac:dyDescent="0.35">
      <c r="B62" s="52" t="s">
        <v>42</v>
      </c>
      <c r="C62" s="53">
        <f>SUM(C67:C70)</f>
        <v>82.33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5"/>
    </row>
    <row r="63" spans="2:21" ht="15" thickBot="1" x14ac:dyDescent="0.35">
      <c r="B63" s="110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2"/>
    </row>
    <row r="64" spans="2:21" x14ac:dyDescent="0.3">
      <c r="B64" s="30" t="s">
        <v>3</v>
      </c>
      <c r="C64" s="56" t="s">
        <v>46</v>
      </c>
      <c r="D64" s="31" t="s">
        <v>115</v>
      </c>
      <c r="E64" s="169" t="s">
        <v>4</v>
      </c>
      <c r="F64" s="64"/>
      <c r="G64" s="170"/>
      <c r="H64" s="66"/>
      <c r="I64" s="158" t="s">
        <v>5</v>
      </c>
      <c r="J64" s="65"/>
      <c r="K64" s="65"/>
      <c r="L64" s="119"/>
      <c r="M64" s="169" t="s">
        <v>6</v>
      </c>
      <c r="N64" s="64"/>
      <c r="O64" s="170"/>
      <c r="P64" s="66"/>
      <c r="Q64" s="158" t="s">
        <v>7</v>
      </c>
      <c r="R64" s="65"/>
      <c r="S64" s="65"/>
      <c r="T64" s="119"/>
      <c r="U64" s="220" t="s">
        <v>117</v>
      </c>
    </row>
    <row r="65" spans="2:21" ht="28.8" x14ac:dyDescent="0.3">
      <c r="B65" s="32"/>
      <c r="C65" s="57"/>
      <c r="D65" s="33"/>
      <c r="E65" s="146" t="s">
        <v>43</v>
      </c>
      <c r="F65" s="148" t="s">
        <v>116</v>
      </c>
      <c r="G65" s="147" t="s">
        <v>44</v>
      </c>
      <c r="H65" s="147" t="s">
        <v>116</v>
      </c>
      <c r="I65" s="151" t="s">
        <v>43</v>
      </c>
      <c r="J65" s="153" t="s">
        <v>116</v>
      </c>
      <c r="K65" s="152" t="s">
        <v>44</v>
      </c>
      <c r="L65" s="152" t="s">
        <v>116</v>
      </c>
      <c r="M65" s="146" t="s">
        <v>43</v>
      </c>
      <c r="N65" s="148" t="s">
        <v>116</v>
      </c>
      <c r="O65" s="147" t="s">
        <v>44</v>
      </c>
      <c r="P65" s="147" t="s">
        <v>116</v>
      </c>
      <c r="Q65" s="151" t="s">
        <v>43</v>
      </c>
      <c r="R65" s="153" t="s">
        <v>116</v>
      </c>
      <c r="S65" s="153" t="s">
        <v>44</v>
      </c>
      <c r="T65" s="152" t="s">
        <v>116</v>
      </c>
      <c r="U65" s="167"/>
    </row>
    <row r="66" spans="2:21" x14ac:dyDescent="0.3">
      <c r="B66" s="32"/>
      <c r="C66" s="57"/>
      <c r="D66" s="33"/>
      <c r="E66" s="26"/>
      <c r="F66" s="143"/>
      <c r="G66" s="143"/>
      <c r="H66" s="27"/>
      <c r="I66" s="21"/>
      <c r="J66" s="149"/>
      <c r="K66" s="149"/>
      <c r="L66" s="23"/>
      <c r="M66" s="26"/>
      <c r="N66" s="143"/>
      <c r="O66" s="143"/>
      <c r="P66" s="27"/>
      <c r="Q66" s="21"/>
      <c r="R66" s="149"/>
      <c r="S66" s="149"/>
      <c r="T66" s="156"/>
      <c r="U66" s="208"/>
    </row>
    <row r="67" spans="2:21" x14ac:dyDescent="0.3">
      <c r="B67" s="34" t="s">
        <v>104</v>
      </c>
      <c r="C67" s="58">
        <v>48.43</v>
      </c>
      <c r="D67" s="35">
        <v>100</v>
      </c>
      <c r="E67" s="16"/>
      <c r="F67" s="144"/>
      <c r="G67" s="144"/>
      <c r="H67" s="28"/>
      <c r="I67" s="3"/>
      <c r="J67" s="150"/>
      <c r="K67" s="150"/>
      <c r="L67" s="4"/>
      <c r="M67" s="16"/>
      <c r="N67" s="144"/>
      <c r="O67" s="144"/>
      <c r="P67" s="28"/>
      <c r="Q67" s="3"/>
      <c r="R67" s="150"/>
      <c r="S67" s="150"/>
      <c r="T67" s="157"/>
      <c r="U67" s="175">
        <f t="shared" ref="U67:U70" si="4">E67*F67+G67*H67+I67*J67+K67*L67+M67*N67+O67*P67+Q67*R67+S67*T67</f>
        <v>0</v>
      </c>
    </row>
    <row r="68" spans="2:21" x14ac:dyDescent="0.3">
      <c r="B68" s="34" t="s">
        <v>105</v>
      </c>
      <c r="C68" s="58">
        <v>12</v>
      </c>
      <c r="D68" s="35">
        <v>50</v>
      </c>
      <c r="E68" s="16"/>
      <c r="F68" s="144"/>
      <c r="G68" s="144"/>
      <c r="H68" s="28"/>
      <c r="I68" s="3"/>
      <c r="J68" s="150"/>
      <c r="K68" s="150"/>
      <c r="L68" s="4"/>
      <c r="M68" s="16"/>
      <c r="N68" s="144"/>
      <c r="O68" s="144"/>
      <c r="P68" s="28"/>
      <c r="Q68" s="3"/>
      <c r="R68" s="150"/>
      <c r="S68" s="150"/>
      <c r="T68" s="157"/>
      <c r="U68" s="175">
        <f t="shared" si="4"/>
        <v>0</v>
      </c>
    </row>
    <row r="69" spans="2:21" x14ac:dyDescent="0.3">
      <c r="B69" s="34" t="s">
        <v>106</v>
      </c>
      <c r="C69" s="58">
        <v>12.8</v>
      </c>
      <c r="D69" s="35">
        <v>50</v>
      </c>
      <c r="E69" s="16"/>
      <c r="F69" s="144"/>
      <c r="G69" s="144"/>
      <c r="H69" s="28"/>
      <c r="I69" s="3"/>
      <c r="J69" s="150"/>
      <c r="K69" s="150"/>
      <c r="L69" s="4"/>
      <c r="M69" s="16"/>
      <c r="N69" s="144"/>
      <c r="O69" s="144"/>
      <c r="P69" s="28"/>
      <c r="Q69" s="3"/>
      <c r="R69" s="150"/>
      <c r="S69" s="150"/>
      <c r="T69" s="157"/>
      <c r="U69" s="175">
        <f t="shared" si="4"/>
        <v>0</v>
      </c>
    </row>
    <row r="70" spans="2:21" x14ac:dyDescent="0.3">
      <c r="B70" s="34" t="s">
        <v>107</v>
      </c>
      <c r="C70" s="58">
        <v>9.1</v>
      </c>
      <c r="D70" s="35">
        <v>50</v>
      </c>
      <c r="E70" s="16"/>
      <c r="F70" s="144"/>
      <c r="G70" s="144"/>
      <c r="H70" s="28"/>
      <c r="I70" s="3"/>
      <c r="J70" s="150"/>
      <c r="K70" s="150"/>
      <c r="L70" s="4"/>
      <c r="M70" s="16"/>
      <c r="N70" s="144"/>
      <c r="O70" s="144"/>
      <c r="P70" s="28"/>
      <c r="Q70" s="3"/>
      <c r="R70" s="150"/>
      <c r="S70" s="150"/>
      <c r="T70" s="157"/>
      <c r="U70" s="175">
        <f t="shared" si="4"/>
        <v>0</v>
      </c>
    </row>
    <row r="71" spans="2:21" ht="15" thickBot="1" x14ac:dyDescent="0.35">
      <c r="B71" s="36"/>
      <c r="C71" s="59"/>
      <c r="D71" s="37"/>
      <c r="E71" s="17"/>
      <c r="F71" s="145"/>
      <c r="G71" s="145"/>
      <c r="H71" s="29"/>
      <c r="I71" s="8"/>
      <c r="J71" s="215"/>
      <c r="K71" s="215"/>
      <c r="L71" s="9"/>
      <c r="M71" s="17"/>
      <c r="N71" s="145"/>
      <c r="O71" s="145"/>
      <c r="P71" s="29"/>
      <c r="Q71" s="159"/>
      <c r="R71" s="225"/>
      <c r="S71" s="225"/>
      <c r="T71" s="203"/>
      <c r="U71" s="209"/>
    </row>
    <row r="72" spans="2:21" ht="15" thickBot="1" x14ac:dyDescent="0.35">
      <c r="B72" s="10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2"/>
    </row>
    <row r="73" spans="2:21" x14ac:dyDescent="0.3">
      <c r="B73" s="87" t="s">
        <v>50</v>
      </c>
      <c r="C73" s="82" t="s">
        <v>48</v>
      </c>
      <c r="D73" s="19" t="s">
        <v>51</v>
      </c>
      <c r="E73" s="25" t="s">
        <v>47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3">
      <c r="B74" s="88"/>
      <c r="C74" s="83"/>
      <c r="D74" s="2"/>
      <c r="E74" s="28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x14ac:dyDescent="0.3">
      <c r="B75" s="88" t="s">
        <v>38</v>
      </c>
      <c r="C75" s="83"/>
      <c r="D75" s="2"/>
      <c r="E75" s="28">
        <f>C75*D75</f>
        <v>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x14ac:dyDescent="0.3">
      <c r="B76" s="88" t="s">
        <v>41</v>
      </c>
      <c r="C76" s="83"/>
      <c r="D76" s="2"/>
      <c r="E76" s="28">
        <f>C76*D76</f>
        <v>0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x14ac:dyDescent="0.3">
      <c r="B77" s="88" t="s">
        <v>39</v>
      </c>
      <c r="C77" s="83"/>
      <c r="D77" s="2"/>
      <c r="E77" s="28">
        <f>C77*D77</f>
        <v>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x14ac:dyDescent="0.3">
      <c r="B78" s="88" t="s">
        <v>40</v>
      </c>
      <c r="C78" s="83"/>
      <c r="D78" s="2"/>
      <c r="E78" s="28">
        <f>C78*D78</f>
        <v>0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x14ac:dyDescent="0.3">
      <c r="B79" s="88"/>
      <c r="C79" s="83"/>
      <c r="D79" s="2"/>
      <c r="E79" s="28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x14ac:dyDescent="0.3">
      <c r="B80" s="89"/>
      <c r="C80" s="84" t="s">
        <v>49</v>
      </c>
      <c r="D80" s="22" t="s">
        <v>51</v>
      </c>
      <c r="E80" s="27" t="s">
        <v>47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3">
      <c r="B81" s="90" t="s">
        <v>72</v>
      </c>
      <c r="C81" s="85"/>
      <c r="D81" s="61"/>
      <c r="E81" s="28">
        <f>C81*D81</f>
        <v>0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x14ac:dyDescent="0.3">
      <c r="B82" s="178" t="s">
        <v>47</v>
      </c>
      <c r="C82" s="85"/>
      <c r="D82" s="61"/>
      <c r="E82" s="212">
        <f>SUM(E75:E78)+E81</f>
        <v>0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ht="15" thickBot="1" x14ac:dyDescent="0.35">
      <c r="B83" s="91"/>
      <c r="C83" s="86"/>
      <c r="D83" s="5"/>
      <c r="E83" s="6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ht="15" thickBot="1" x14ac:dyDescent="0.35">
      <c r="B84" s="10"/>
      <c r="C84" s="11"/>
      <c r="D84" s="11"/>
      <c r="E84" s="1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ht="15" thickBot="1" x14ac:dyDescent="0.3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x14ac:dyDescent="0.3">
      <c r="B86" s="96" t="s">
        <v>0</v>
      </c>
      <c r="C86" s="97">
        <v>4</v>
      </c>
      <c r="D86" s="68"/>
      <c r="E86" s="97" t="s">
        <v>122</v>
      </c>
      <c r="F86" s="68"/>
      <c r="G86" s="97">
        <f>SUM(U94:U99)+E111</f>
        <v>0</v>
      </c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9"/>
    </row>
    <row r="87" spans="2:21" x14ac:dyDescent="0.3">
      <c r="B87" s="98" t="s">
        <v>1</v>
      </c>
      <c r="C87" s="99" t="s">
        <v>113</v>
      </c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1"/>
    </row>
    <row r="88" spans="2:21" x14ac:dyDescent="0.3">
      <c r="B88" s="98" t="s">
        <v>2</v>
      </c>
      <c r="C88" s="99">
        <v>2025</v>
      </c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1"/>
    </row>
    <row r="89" spans="2:21" ht="15" thickBot="1" x14ac:dyDescent="0.35">
      <c r="B89" s="100" t="s">
        <v>27</v>
      </c>
      <c r="C89" s="101">
        <f>SUM(C94:C99)</f>
        <v>112.53</v>
      </c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3"/>
    </row>
    <row r="90" spans="2:21" ht="15" thickBot="1" x14ac:dyDescent="0.35">
      <c r="B90" s="13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5"/>
    </row>
    <row r="91" spans="2:21" x14ac:dyDescent="0.3">
      <c r="B91" s="102" t="s">
        <v>3</v>
      </c>
      <c r="C91" s="103" t="s">
        <v>46</v>
      </c>
      <c r="D91" s="104" t="s">
        <v>115</v>
      </c>
      <c r="E91" s="185" t="s">
        <v>4</v>
      </c>
      <c r="F91" s="186"/>
      <c r="G91" s="186"/>
      <c r="H91" s="114"/>
      <c r="I91" s="158" t="s">
        <v>5</v>
      </c>
      <c r="J91" s="65"/>
      <c r="K91" s="65"/>
      <c r="L91" s="119"/>
      <c r="M91" s="185" t="s">
        <v>6</v>
      </c>
      <c r="N91" s="113"/>
      <c r="O91" s="113"/>
      <c r="P91" s="114"/>
      <c r="Q91" s="219" t="s">
        <v>7</v>
      </c>
      <c r="R91" s="141"/>
      <c r="S91" s="141"/>
      <c r="T91" s="141"/>
      <c r="U91" s="198" t="s">
        <v>117</v>
      </c>
    </row>
    <row r="92" spans="2:21" ht="28.8" x14ac:dyDescent="0.3">
      <c r="B92" s="80"/>
      <c r="C92" s="106"/>
      <c r="D92" s="107"/>
      <c r="E92" s="187" t="s">
        <v>43</v>
      </c>
      <c r="F92" s="181" t="s">
        <v>116</v>
      </c>
      <c r="G92" s="181" t="s">
        <v>44</v>
      </c>
      <c r="H92" s="188" t="s">
        <v>116</v>
      </c>
      <c r="I92" s="151" t="s">
        <v>43</v>
      </c>
      <c r="J92" s="153" t="s">
        <v>116</v>
      </c>
      <c r="K92" s="153" t="s">
        <v>44</v>
      </c>
      <c r="L92" s="152" t="s">
        <v>116</v>
      </c>
      <c r="M92" s="187" t="s">
        <v>43</v>
      </c>
      <c r="N92" s="182" t="s">
        <v>116</v>
      </c>
      <c r="O92" s="182" t="s">
        <v>44</v>
      </c>
      <c r="P92" s="188" t="s">
        <v>116</v>
      </c>
      <c r="Q92" s="216" t="s">
        <v>43</v>
      </c>
      <c r="R92" s="155" t="s">
        <v>116</v>
      </c>
      <c r="S92" s="155" t="s">
        <v>44</v>
      </c>
      <c r="T92" s="155" t="s">
        <v>116</v>
      </c>
      <c r="U92" s="199"/>
    </row>
    <row r="93" spans="2:21" x14ac:dyDescent="0.3">
      <c r="B93" s="80"/>
      <c r="C93" s="106"/>
      <c r="D93" s="107"/>
      <c r="E93" s="197"/>
      <c r="F93" s="108"/>
      <c r="G93" s="108"/>
      <c r="H93" s="116"/>
      <c r="I93" s="21"/>
      <c r="J93" s="22"/>
      <c r="K93" s="22"/>
      <c r="L93" s="23"/>
      <c r="M93" s="197"/>
      <c r="N93" s="109"/>
      <c r="O93" s="109"/>
      <c r="P93" s="116"/>
      <c r="Q93" s="217"/>
      <c r="R93" s="139"/>
      <c r="S93" s="139"/>
      <c r="T93" s="139"/>
      <c r="U93" s="199"/>
    </row>
    <row r="94" spans="2:21" x14ac:dyDescent="0.3">
      <c r="B94" s="137" t="s">
        <v>114</v>
      </c>
      <c r="C94" s="130">
        <v>38.61</v>
      </c>
      <c r="D94" s="131">
        <v>50</v>
      </c>
      <c r="E94" s="197"/>
      <c r="F94" s="108"/>
      <c r="G94" s="108"/>
      <c r="H94" s="116"/>
      <c r="I94" s="21"/>
      <c r="J94" s="22"/>
      <c r="K94" s="22"/>
      <c r="L94" s="23"/>
      <c r="M94" s="197"/>
      <c r="N94" s="109"/>
      <c r="O94" s="109"/>
      <c r="P94" s="116"/>
      <c r="Q94" s="217"/>
      <c r="R94" s="139"/>
      <c r="S94" s="139"/>
      <c r="T94" s="139"/>
      <c r="U94" s="226">
        <f>E94*F94+G94*H94+I94*J94+K94*L94+M94*N94+O94*P94+Q94*R94+S94*T94</f>
        <v>0</v>
      </c>
    </row>
    <row r="95" spans="2:21" x14ac:dyDescent="0.3">
      <c r="B95" s="74" t="s">
        <v>108</v>
      </c>
      <c r="C95" s="75">
        <v>40.880000000000003</v>
      </c>
      <c r="D95" s="76">
        <v>100</v>
      </c>
      <c r="E95" s="189"/>
      <c r="F95" s="92"/>
      <c r="G95" s="92"/>
      <c r="H95" s="115"/>
      <c r="I95" s="3"/>
      <c r="J95" s="2"/>
      <c r="K95" s="2"/>
      <c r="L95" s="4"/>
      <c r="M95" s="189"/>
      <c r="N95" s="93"/>
      <c r="O95" s="93"/>
      <c r="P95" s="115"/>
      <c r="Q95" s="218"/>
      <c r="R95" s="138"/>
      <c r="S95" s="138"/>
      <c r="T95" s="138"/>
      <c r="U95" s="226">
        <f t="shared" ref="U95:U99" si="5">E95*F95+G95*H95+I95*J95+K95*L95+M95*N95+O95*P95+Q95*R95+S95*T95</f>
        <v>0</v>
      </c>
    </row>
    <row r="96" spans="2:21" x14ac:dyDescent="0.3">
      <c r="B96" s="74" t="s">
        <v>109</v>
      </c>
      <c r="C96" s="75">
        <v>7.36</v>
      </c>
      <c r="D96" s="76">
        <v>50</v>
      </c>
      <c r="E96" s="189"/>
      <c r="F96" s="92"/>
      <c r="G96" s="92"/>
      <c r="H96" s="115"/>
      <c r="I96" s="3"/>
      <c r="J96" s="2"/>
      <c r="K96" s="2"/>
      <c r="L96" s="4"/>
      <c r="M96" s="189"/>
      <c r="N96" s="93"/>
      <c r="O96" s="93"/>
      <c r="P96" s="115"/>
      <c r="Q96" s="218"/>
      <c r="R96" s="138"/>
      <c r="S96" s="138"/>
      <c r="T96" s="138"/>
      <c r="U96" s="226">
        <f t="shared" si="5"/>
        <v>0</v>
      </c>
    </row>
    <row r="97" spans="2:21" x14ac:dyDescent="0.3">
      <c r="B97" s="74" t="s">
        <v>110</v>
      </c>
      <c r="C97" s="75">
        <v>5.94</v>
      </c>
      <c r="D97" s="76">
        <v>50</v>
      </c>
      <c r="E97" s="189"/>
      <c r="F97" s="92"/>
      <c r="G97" s="92"/>
      <c r="H97" s="115"/>
      <c r="I97" s="3"/>
      <c r="J97" s="2"/>
      <c r="K97" s="2"/>
      <c r="L97" s="4"/>
      <c r="M97" s="189"/>
      <c r="N97" s="93"/>
      <c r="O97" s="93"/>
      <c r="P97" s="115"/>
      <c r="Q97" s="218"/>
      <c r="R97" s="138"/>
      <c r="S97" s="138"/>
      <c r="T97" s="138"/>
      <c r="U97" s="226">
        <f t="shared" si="5"/>
        <v>0</v>
      </c>
    </row>
    <row r="98" spans="2:21" x14ac:dyDescent="0.3">
      <c r="B98" s="74" t="s">
        <v>111</v>
      </c>
      <c r="C98" s="75">
        <v>8.35</v>
      </c>
      <c r="D98" s="76">
        <v>50</v>
      </c>
      <c r="E98" s="189"/>
      <c r="F98" s="92"/>
      <c r="G98" s="92"/>
      <c r="H98" s="115"/>
      <c r="I98" s="3"/>
      <c r="J98" s="2"/>
      <c r="K98" s="2"/>
      <c r="L98" s="4"/>
      <c r="M98" s="189"/>
      <c r="N98" s="93"/>
      <c r="O98" s="93"/>
      <c r="P98" s="115"/>
      <c r="Q98" s="218"/>
      <c r="R98" s="138"/>
      <c r="S98" s="138"/>
      <c r="T98" s="138"/>
      <c r="U98" s="226">
        <f t="shared" si="5"/>
        <v>0</v>
      </c>
    </row>
    <row r="99" spans="2:21" x14ac:dyDescent="0.3">
      <c r="B99" s="74" t="s">
        <v>112</v>
      </c>
      <c r="C99" s="75">
        <v>11.39</v>
      </c>
      <c r="D99" s="76">
        <v>50</v>
      </c>
      <c r="E99" s="189"/>
      <c r="F99" s="92"/>
      <c r="G99" s="92"/>
      <c r="H99" s="115"/>
      <c r="I99" s="3"/>
      <c r="J99" s="2"/>
      <c r="K99" s="2"/>
      <c r="L99" s="4"/>
      <c r="M99" s="189"/>
      <c r="N99" s="93"/>
      <c r="O99" s="93"/>
      <c r="P99" s="115"/>
      <c r="Q99" s="218"/>
      <c r="R99" s="138"/>
      <c r="S99" s="138"/>
      <c r="T99" s="138"/>
      <c r="U99" s="226">
        <f t="shared" si="5"/>
        <v>0</v>
      </c>
    </row>
    <row r="100" spans="2:21" ht="15" thickBot="1" x14ac:dyDescent="0.35">
      <c r="B100" s="77"/>
      <c r="C100" s="78"/>
      <c r="D100" s="79"/>
      <c r="E100" s="191"/>
      <c r="F100" s="192"/>
      <c r="G100" s="192"/>
      <c r="H100" s="118"/>
      <c r="I100" s="159"/>
      <c r="J100" s="5"/>
      <c r="K100" s="5"/>
      <c r="L100" s="6"/>
      <c r="M100" s="191"/>
      <c r="N100" s="117"/>
      <c r="O100" s="117"/>
      <c r="P100" s="118"/>
      <c r="Q100" s="223"/>
      <c r="R100" s="154"/>
      <c r="S100" s="154"/>
      <c r="T100" s="154"/>
      <c r="U100" s="202"/>
    </row>
    <row r="101" spans="2:21" ht="15" thickBot="1" x14ac:dyDescent="0.35">
      <c r="B101" s="13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5"/>
    </row>
    <row r="102" spans="2:21" x14ac:dyDescent="0.3">
      <c r="B102" s="183" t="s">
        <v>50</v>
      </c>
      <c r="C102" s="105" t="s">
        <v>48</v>
      </c>
      <c r="D102" s="19" t="s">
        <v>45</v>
      </c>
      <c r="E102" s="184" t="s">
        <v>47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 x14ac:dyDescent="0.3">
      <c r="B103" s="74"/>
      <c r="C103" s="93"/>
      <c r="D103" s="2"/>
      <c r="E103" s="11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 x14ac:dyDescent="0.3">
      <c r="B104" s="74" t="s">
        <v>38</v>
      </c>
      <c r="C104" s="93"/>
      <c r="D104" s="2"/>
      <c r="E104" s="115">
        <f t="shared" ref="E104:E107" si="6">C104*D104</f>
        <v>0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 x14ac:dyDescent="0.3">
      <c r="B105" s="74" t="s">
        <v>41</v>
      </c>
      <c r="C105" s="93"/>
      <c r="D105" s="2"/>
      <c r="E105" s="115">
        <f t="shared" si="6"/>
        <v>0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 x14ac:dyDescent="0.3">
      <c r="B106" s="74" t="s">
        <v>39</v>
      </c>
      <c r="C106" s="93"/>
      <c r="D106" s="2"/>
      <c r="E106" s="115">
        <f t="shared" si="6"/>
        <v>0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 x14ac:dyDescent="0.3">
      <c r="B107" s="74" t="s">
        <v>40</v>
      </c>
      <c r="C107" s="93"/>
      <c r="D107" s="2"/>
      <c r="E107" s="115">
        <f t="shared" si="6"/>
        <v>0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 x14ac:dyDescent="0.3">
      <c r="B108" s="74"/>
      <c r="C108" s="93"/>
      <c r="D108" s="2"/>
      <c r="E108" s="11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 x14ac:dyDescent="0.3">
      <c r="B109" s="74"/>
      <c r="C109" s="109" t="s">
        <v>49</v>
      </c>
      <c r="D109" s="22" t="s">
        <v>45</v>
      </c>
      <c r="E109" s="116" t="s">
        <v>47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 x14ac:dyDescent="0.3">
      <c r="B110" s="74" t="s">
        <v>72</v>
      </c>
      <c r="C110" s="93"/>
      <c r="D110" s="2"/>
      <c r="E110" s="115">
        <f t="shared" ref="E110" si="7">C110*D110</f>
        <v>0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 x14ac:dyDescent="0.3">
      <c r="B111" s="180" t="s">
        <v>118</v>
      </c>
      <c r="C111" s="95"/>
      <c r="D111" s="7"/>
      <c r="E111" s="211">
        <f>SUM(E104:E107)+E110</f>
        <v>0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 ht="15" thickBot="1" x14ac:dyDescent="0.35">
      <c r="B112" s="77"/>
      <c r="C112" s="117"/>
      <c r="D112" s="5"/>
      <c r="E112" s="118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 ht="15" thickBot="1" x14ac:dyDescent="0.35">
      <c r="B113" s="41"/>
      <c r="C113" s="42"/>
      <c r="D113" s="42"/>
      <c r="E113" s="4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EAST</vt:lpstr>
      <vt:lpstr>CENTRAL</vt:lpstr>
      <vt:lpstr>WEST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Nicquary Buchanan</dc:creator>
  <cp:lastModifiedBy>Jacqueline Melbourne</cp:lastModifiedBy>
  <dcterms:created xsi:type="dcterms:W3CDTF">2025-03-14T01:10:49Z</dcterms:created>
  <dcterms:modified xsi:type="dcterms:W3CDTF">2025-04-03T14:11:39Z</dcterms:modified>
</cp:coreProperties>
</file>